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H5" i="1" l="1"/>
  <c r="DH6" i="1"/>
  <c r="DH7" i="1"/>
  <c r="DH11" i="1"/>
  <c r="DH12" i="1"/>
  <c r="DH13" i="1"/>
  <c r="DH18" i="1"/>
  <c r="DH19" i="1"/>
  <c r="DH20" i="1"/>
  <c r="DI20" i="1" s="1"/>
  <c r="DH25" i="1"/>
  <c r="DH26" i="1"/>
  <c r="DH32" i="1"/>
  <c r="DH33" i="1"/>
  <c r="DH34" i="1"/>
  <c r="DH39" i="1"/>
  <c r="DH40" i="1"/>
  <c r="DH41" i="1"/>
  <c r="DH51" i="1"/>
  <c r="DH52" i="1"/>
  <c r="DH53" i="1"/>
  <c r="DH54" i="1"/>
  <c r="DH55" i="1"/>
  <c r="DH60" i="1"/>
  <c r="DH67" i="1"/>
  <c r="DH4" i="1"/>
  <c r="DI60" i="1" l="1"/>
  <c r="DJ60" i="1" s="1"/>
  <c r="DI26" i="1"/>
  <c r="DJ26" i="1" s="1"/>
  <c r="DK26" i="1" s="1"/>
  <c r="DI7" i="1"/>
  <c r="DJ7" i="1" s="1"/>
  <c r="DI54" i="1"/>
  <c r="DJ54" i="1" s="1"/>
  <c r="DK54" i="1" s="1"/>
  <c r="DI41" i="1"/>
  <c r="DJ41" i="1" s="1"/>
  <c r="DI33" i="1"/>
  <c r="DI12" i="1"/>
  <c r="DJ12" i="1" s="1"/>
  <c r="DK12" i="1" s="1"/>
  <c r="DI5" i="1"/>
  <c r="DJ5" i="1" s="1"/>
  <c r="DK5" i="1" s="1"/>
  <c r="DI67" i="1"/>
  <c r="DJ67" i="1" s="1"/>
  <c r="DI32" i="1"/>
  <c r="DI11" i="1"/>
  <c r="DI55" i="1"/>
  <c r="DJ55" i="1" s="1"/>
  <c r="DI51" i="1"/>
  <c r="DJ51" i="1" s="1"/>
  <c r="DI34" i="1"/>
  <c r="DI25" i="1"/>
  <c r="DJ25" i="1" s="1"/>
  <c r="DK25" i="1" s="1"/>
  <c r="DI13" i="1"/>
  <c r="DI6" i="1"/>
  <c r="DJ6" i="1" s="1"/>
  <c r="DI40" i="1"/>
  <c r="DI19" i="1"/>
  <c r="DI39" i="1"/>
  <c r="DI18" i="1"/>
  <c r="DJ18" i="1" s="1"/>
  <c r="DI53" i="1"/>
  <c r="DJ20" i="1"/>
  <c r="DI52" i="1"/>
  <c r="DI4" i="1"/>
  <c r="DJ4" i="1" s="1"/>
  <c r="DJ32" i="1" l="1"/>
  <c r="DK32" i="1" s="1"/>
  <c r="DL32" i="1" s="1"/>
  <c r="DK20" i="1"/>
  <c r="DL20" i="1" s="1"/>
  <c r="DK41" i="1"/>
  <c r="DK7" i="1"/>
  <c r="DL54" i="1"/>
  <c r="DM54" i="1" s="1"/>
  <c r="DK51" i="1"/>
  <c r="DL51" i="1" s="1"/>
  <c r="DM51" i="1" s="1"/>
  <c r="DJ53" i="1"/>
  <c r="DK6" i="1"/>
  <c r="DL6" i="1" s="1"/>
  <c r="DJ13" i="1"/>
  <c r="DJ11" i="1"/>
  <c r="DL5" i="1"/>
  <c r="DK55" i="1"/>
  <c r="DJ33" i="1"/>
  <c r="DK60" i="1"/>
  <c r="DL60" i="1" s="1"/>
  <c r="DJ34" i="1"/>
  <c r="DK67" i="1"/>
  <c r="DL67" i="1" s="1"/>
  <c r="DM67" i="1" s="1"/>
  <c r="DL25" i="1"/>
  <c r="DM25" i="1" s="1"/>
  <c r="DL12" i="1"/>
  <c r="DL26" i="1"/>
  <c r="DK18" i="1"/>
  <c r="DJ19" i="1"/>
  <c r="DJ39" i="1"/>
  <c r="DK39" i="1" s="1"/>
  <c r="DJ40" i="1"/>
  <c r="DK4" i="1"/>
  <c r="DJ52" i="1"/>
  <c r="DM32" i="1" l="1"/>
  <c r="DL7" i="1"/>
  <c r="DM7" i="1" s="1"/>
  <c r="DN7" i="1" s="1"/>
  <c r="DL18" i="1"/>
  <c r="DM20" i="1"/>
  <c r="DN20" i="1" s="1"/>
  <c r="DN51" i="1"/>
  <c r="DO51" i="1" s="1"/>
  <c r="DK52" i="1"/>
  <c r="DK19" i="1"/>
  <c r="DL19" i="1" s="1"/>
  <c r="DK33" i="1"/>
  <c r="DK40" i="1"/>
  <c r="DN25" i="1"/>
  <c r="DK34" i="1"/>
  <c r="DL55" i="1"/>
  <c r="DM55" i="1" s="1"/>
  <c r="DN55" i="1" s="1"/>
  <c r="DK53" i="1"/>
  <c r="DL53" i="1" s="1"/>
  <c r="DL4" i="1"/>
  <c r="DM4" i="1" s="1"/>
  <c r="DM60" i="1"/>
  <c r="DN67" i="1"/>
  <c r="DL39" i="1"/>
  <c r="DM39" i="1" s="1"/>
  <c r="DL41" i="1"/>
  <c r="DK11" i="1"/>
  <c r="DL11" i="1" s="1"/>
  <c r="DK13" i="1"/>
  <c r="DM26" i="1"/>
  <c r="DN54" i="1"/>
  <c r="DM12" i="1"/>
  <c r="DN12" i="1" s="1"/>
  <c r="DM5" i="1"/>
  <c r="DM6" i="1"/>
  <c r="DN32" i="1" l="1"/>
  <c r="DO32" i="1" s="1"/>
  <c r="DP32" i="1" s="1"/>
  <c r="DO7" i="1"/>
  <c r="DP7" i="1" s="1"/>
  <c r="DO20" i="1"/>
  <c r="DP20" i="1" s="1"/>
  <c r="DO25" i="1"/>
  <c r="DP25" i="1" s="1"/>
  <c r="DP51" i="1"/>
  <c r="DN4" i="1"/>
  <c r="DM53" i="1"/>
  <c r="DN26" i="1"/>
  <c r="DN39" i="1"/>
  <c r="DO39" i="1" s="1"/>
  <c r="DO55" i="1"/>
  <c r="DO67" i="1"/>
  <c r="DP67" i="1" s="1"/>
  <c r="DM18" i="1"/>
  <c r="DO12" i="1"/>
  <c r="DL33" i="1"/>
  <c r="DN6" i="1"/>
  <c r="DO6" i="1" s="1"/>
  <c r="DO54" i="1"/>
  <c r="DL13" i="1"/>
  <c r="DM11" i="1"/>
  <c r="DN11" i="1" s="1"/>
  <c r="DM41" i="1"/>
  <c r="DN5" i="1"/>
  <c r="DO5" i="1" s="1"/>
  <c r="DN60" i="1"/>
  <c r="DL34" i="1"/>
  <c r="DL40" i="1"/>
  <c r="DM19" i="1"/>
  <c r="DL52" i="1"/>
  <c r="DM52" i="1" s="1"/>
  <c r="DO26" i="1" l="1"/>
  <c r="DP26" i="1" s="1"/>
  <c r="DP55" i="1"/>
  <c r="DQ25" i="1"/>
  <c r="DQ67" i="1"/>
  <c r="DR67" i="1" s="1"/>
  <c r="DS67" i="1" s="1"/>
  <c r="DO60" i="1"/>
  <c r="DN41" i="1"/>
  <c r="DN19" i="1"/>
  <c r="DO19" i="1" s="1"/>
  <c r="DP19" i="1" s="1"/>
  <c r="DP5" i="1"/>
  <c r="DQ5" i="1" s="1"/>
  <c r="DO4" i="1"/>
  <c r="DP4" i="1" s="1"/>
  <c r="DN18" i="1"/>
  <c r="DO18" i="1" s="1"/>
  <c r="DQ7" i="1"/>
  <c r="DP12" i="1"/>
  <c r="DQ12" i="1" s="1"/>
  <c r="DM40" i="1"/>
  <c r="DP54" i="1"/>
  <c r="DN52" i="1"/>
  <c r="DO52" i="1" s="1"/>
  <c r="DQ51" i="1"/>
  <c r="DO11" i="1"/>
  <c r="DP6" i="1"/>
  <c r="DQ6" i="1" s="1"/>
  <c r="DN53" i="1"/>
  <c r="DM34" i="1"/>
  <c r="DN34" i="1" s="1"/>
  <c r="DQ20" i="1"/>
  <c r="DP39" i="1"/>
  <c r="DM13" i="1"/>
  <c r="DM33" i="1"/>
  <c r="DN33" i="1" s="1"/>
  <c r="DO33" i="1" s="1"/>
  <c r="DQ32" i="1"/>
  <c r="DQ26" i="1" l="1"/>
  <c r="DO34" i="1"/>
  <c r="DP34" i="1" s="1"/>
  <c r="DR6" i="1"/>
  <c r="DS6" i="1" s="1"/>
  <c r="DT6" i="1" s="1"/>
  <c r="DU6" i="1" s="1"/>
  <c r="DQ55" i="1"/>
  <c r="DR55" i="1" s="1"/>
  <c r="DR25" i="1"/>
  <c r="DS25" i="1" s="1"/>
  <c r="DP33" i="1"/>
  <c r="DQ33" i="1" s="1"/>
  <c r="DP18" i="1"/>
  <c r="DQ18" i="1" s="1"/>
  <c r="DR18" i="1" s="1"/>
  <c r="DS18" i="1" s="1"/>
  <c r="DQ54" i="1"/>
  <c r="DQ39" i="1"/>
  <c r="DR39" i="1" s="1"/>
  <c r="DS39" i="1" s="1"/>
  <c r="DR51" i="1"/>
  <c r="DS51" i="1" s="1"/>
  <c r="DT51" i="1" s="1"/>
  <c r="DR20" i="1"/>
  <c r="DT67" i="1"/>
  <c r="DU67" i="1" s="1"/>
  <c r="DV67" i="1" s="1"/>
  <c r="DW67" i="1" s="1"/>
  <c r="DX67" i="1" s="1"/>
  <c r="DO53" i="1"/>
  <c r="DP53" i="1" s="1"/>
  <c r="DP60" i="1"/>
  <c r="DQ60" i="1" s="1"/>
  <c r="DR60" i="1" s="1"/>
  <c r="DS60" i="1" s="1"/>
  <c r="DT60" i="1" s="1"/>
  <c r="DU60" i="1" s="1"/>
  <c r="DV60" i="1" s="1"/>
  <c r="DW60" i="1" s="1"/>
  <c r="DO41" i="1"/>
  <c r="DN13" i="1"/>
  <c r="DR12" i="1"/>
  <c r="DP11" i="1"/>
  <c r="DQ11" i="1" s="1"/>
  <c r="DP52" i="1"/>
  <c r="DN40" i="1"/>
  <c r="DO40" i="1" s="1"/>
  <c r="DP40" i="1" s="1"/>
  <c r="DQ40" i="1" s="1"/>
  <c r="DR40" i="1" s="1"/>
  <c r="DR26" i="1"/>
  <c r="DS26" i="1" s="1"/>
  <c r="DR5" i="1"/>
  <c r="DS5" i="1" s="1"/>
  <c r="DR7" i="1"/>
  <c r="DS7" i="1" s="1"/>
  <c r="DT7" i="1" s="1"/>
  <c r="DU7" i="1" s="1"/>
  <c r="DV7" i="1" s="1"/>
  <c r="DW7" i="1" s="1"/>
  <c r="DX7" i="1" s="1"/>
  <c r="DY7" i="1" s="1"/>
  <c r="DZ7" i="1" s="1"/>
  <c r="EA7" i="1" s="1"/>
  <c r="EB7" i="1" s="1"/>
  <c r="EC7" i="1" s="1"/>
  <c r="DR32" i="1"/>
  <c r="DQ19" i="1"/>
  <c r="DR19" i="1" s="1"/>
  <c r="DS19" i="1" s="1"/>
  <c r="DQ4" i="1"/>
  <c r="DR4" i="1" s="1"/>
  <c r="DS4" i="1" s="1"/>
  <c r="DT4" i="1" s="1"/>
  <c r="DU4" i="1" s="1"/>
  <c r="DV4" i="1" s="1"/>
  <c r="DW4" i="1" s="1"/>
  <c r="DU19" i="1" l="1"/>
  <c r="DV19" i="1" s="1"/>
  <c r="DW19" i="1" s="1"/>
  <c r="DX19" i="1" s="1"/>
  <c r="DV6" i="1"/>
  <c r="DR33" i="1"/>
  <c r="DS33" i="1" s="1"/>
  <c r="DT33" i="1" s="1"/>
  <c r="DU33" i="1" s="1"/>
  <c r="DU51" i="1"/>
  <c r="DV51" i="1" s="1"/>
  <c r="DW51" i="1" s="1"/>
  <c r="DX51" i="1" s="1"/>
  <c r="DY51" i="1" s="1"/>
  <c r="DZ51" i="1" s="1"/>
  <c r="EA51" i="1" s="1"/>
  <c r="EB51" i="1" s="1"/>
  <c r="EC51" i="1" s="1"/>
  <c r="DT25" i="1"/>
  <c r="DS55" i="1"/>
  <c r="DT39" i="1"/>
  <c r="DU39" i="1" s="1"/>
  <c r="DV39" i="1" s="1"/>
  <c r="DW39" i="1" s="1"/>
  <c r="DX39" i="1" s="1"/>
  <c r="DY39" i="1" s="1"/>
  <c r="DZ39" i="1" s="1"/>
  <c r="EA39" i="1" s="1"/>
  <c r="EB39" i="1" s="1"/>
  <c r="EC39" i="1" s="1"/>
  <c r="DT5" i="1"/>
  <c r="DU5" i="1" s="1"/>
  <c r="DV5" i="1" s="1"/>
  <c r="DQ52" i="1"/>
  <c r="DR52" i="1" s="1"/>
  <c r="DS52" i="1" s="1"/>
  <c r="DT52" i="1" s="1"/>
  <c r="DU52" i="1" s="1"/>
  <c r="DV52" i="1" s="1"/>
  <c r="DW52" i="1" s="1"/>
  <c r="DX52" i="1" s="1"/>
  <c r="DY52" i="1" s="1"/>
  <c r="DZ52" i="1" s="1"/>
  <c r="EA52" i="1" s="1"/>
  <c r="EB52" i="1" s="1"/>
  <c r="EC52" i="1" s="1"/>
  <c r="DR11" i="1"/>
  <c r="DS11" i="1" s="1"/>
  <c r="DX4" i="1"/>
  <c r="DY4" i="1" s="1"/>
  <c r="DZ4" i="1" s="1"/>
  <c r="EA4" i="1" s="1"/>
  <c r="EB4" i="1" s="1"/>
  <c r="EC4" i="1" s="1"/>
  <c r="DS12" i="1"/>
  <c r="DQ53" i="1"/>
  <c r="DP41" i="1"/>
  <c r="DS32" i="1"/>
  <c r="DU18" i="1"/>
  <c r="DV18" i="1" s="1"/>
  <c r="DW18" i="1" s="1"/>
  <c r="DX18" i="1" s="1"/>
  <c r="DY18" i="1" s="1"/>
  <c r="DZ18" i="1" s="1"/>
  <c r="EA18" i="1" s="1"/>
  <c r="EB18" i="1" s="1"/>
  <c r="EC18" i="1" s="1"/>
  <c r="DX60" i="1"/>
  <c r="DY60" i="1" s="1"/>
  <c r="DZ60" i="1" s="1"/>
  <c r="EA60" i="1" s="1"/>
  <c r="EB60" i="1" s="1"/>
  <c r="EC60" i="1" s="1"/>
  <c r="DR54" i="1"/>
  <c r="DS54" i="1" s="1"/>
  <c r="DT54" i="1" s="1"/>
  <c r="DU54" i="1" s="1"/>
  <c r="DV54" i="1" s="1"/>
  <c r="DW54" i="1" s="1"/>
  <c r="DX54" i="1" s="1"/>
  <c r="DY54" i="1" s="1"/>
  <c r="DZ54" i="1" s="1"/>
  <c r="DT26" i="1"/>
  <c r="DU26" i="1" s="1"/>
  <c r="DV26" i="1" s="1"/>
  <c r="DW26" i="1" s="1"/>
  <c r="DX26" i="1" s="1"/>
  <c r="DY26" i="1" s="1"/>
  <c r="DZ26" i="1" s="1"/>
  <c r="EA26" i="1" s="1"/>
  <c r="EB26" i="1" s="1"/>
  <c r="EC26" i="1" s="1"/>
  <c r="DO13" i="1"/>
  <c r="DS40" i="1"/>
  <c r="DT40" i="1" s="1"/>
  <c r="DU40" i="1" s="1"/>
  <c r="DV40" i="1" s="1"/>
  <c r="DW40" i="1" s="1"/>
  <c r="DX40" i="1" s="1"/>
  <c r="DY40" i="1" s="1"/>
  <c r="DZ40" i="1" s="1"/>
  <c r="EA40" i="1" s="1"/>
  <c r="EB40" i="1" s="1"/>
  <c r="EC40" i="1" s="1"/>
  <c r="DQ34" i="1"/>
  <c r="DR34" i="1" s="1"/>
  <c r="DS34" i="1" s="1"/>
  <c r="DT34" i="1" s="1"/>
  <c r="DU34" i="1" s="1"/>
  <c r="DV34" i="1" s="1"/>
  <c r="DY67" i="1"/>
  <c r="DZ67" i="1" s="1"/>
  <c r="EA67" i="1" s="1"/>
  <c r="EB67" i="1" s="1"/>
  <c r="EC67" i="1" s="1"/>
  <c r="DS20" i="1"/>
  <c r="DU20" i="1" s="1"/>
  <c r="DV20" i="1" s="1"/>
  <c r="DW20" i="1" s="1"/>
  <c r="DX20" i="1" s="1"/>
  <c r="DY20" i="1" s="1"/>
  <c r="DZ20" i="1" s="1"/>
  <c r="EA20" i="1" s="1"/>
  <c r="EB20" i="1" s="1"/>
  <c r="EC20" i="1" s="1"/>
  <c r="DU11" i="1" l="1"/>
  <c r="DV11" i="1" s="1"/>
  <c r="DW11" i="1" s="1"/>
  <c r="DX11" i="1" s="1"/>
  <c r="DY11" i="1" s="1"/>
  <c r="DZ11" i="1" s="1"/>
  <c r="EA11" i="1" s="1"/>
  <c r="EB11" i="1" s="1"/>
  <c r="EC11" i="1" s="1"/>
  <c r="DY19" i="1"/>
  <c r="DZ19" i="1" s="1"/>
  <c r="EA19" i="1" s="1"/>
  <c r="EB19" i="1" s="1"/>
  <c r="EC19" i="1" s="1"/>
  <c r="DW6" i="1"/>
  <c r="EA54" i="1"/>
  <c r="EB54" i="1" s="1"/>
  <c r="EC54" i="1" s="1"/>
  <c r="DT55" i="1"/>
  <c r="DU55" i="1" s="1"/>
  <c r="DV55" i="1" s="1"/>
  <c r="DU25" i="1"/>
  <c r="DV25" i="1" s="1"/>
  <c r="DW25" i="1" s="1"/>
  <c r="DX25" i="1" s="1"/>
  <c r="DY25" i="1" s="1"/>
  <c r="DZ25" i="1" s="1"/>
  <c r="DV33" i="1"/>
  <c r="DW33" i="1" s="1"/>
  <c r="DX33" i="1" s="1"/>
  <c r="DY33" i="1" s="1"/>
  <c r="DZ33" i="1" s="1"/>
  <c r="EA33" i="1" s="1"/>
  <c r="EB33" i="1" s="1"/>
  <c r="EC33" i="1" s="1"/>
  <c r="DW34" i="1"/>
  <c r="DX34" i="1" s="1"/>
  <c r="DY34" i="1" s="1"/>
  <c r="DZ34" i="1" s="1"/>
  <c r="EA34" i="1" s="1"/>
  <c r="EB34" i="1" s="1"/>
  <c r="EC34" i="1" s="1"/>
  <c r="DW5" i="1"/>
  <c r="DX5" i="1" s="1"/>
  <c r="DY5" i="1" s="1"/>
  <c r="DZ5" i="1" s="1"/>
  <c r="EA5" i="1" s="1"/>
  <c r="EB5" i="1" s="1"/>
  <c r="EC5" i="1" s="1"/>
  <c r="DU12" i="1"/>
  <c r="DV12" i="1" s="1"/>
  <c r="DW12" i="1" s="1"/>
  <c r="DX12" i="1" s="1"/>
  <c r="DY12" i="1" s="1"/>
  <c r="DZ12" i="1" s="1"/>
  <c r="EA12" i="1" s="1"/>
  <c r="EB12" i="1" s="1"/>
  <c r="EC12" i="1" s="1"/>
  <c r="DP13" i="1"/>
  <c r="DQ13" i="1" s="1"/>
  <c r="DR13" i="1" s="1"/>
  <c r="DR53" i="1"/>
  <c r="DS53" i="1" s="1"/>
  <c r="DT53" i="1" s="1"/>
  <c r="DT32" i="1"/>
  <c r="DU32" i="1" s="1"/>
  <c r="DV32" i="1" s="1"/>
  <c r="DW32" i="1" s="1"/>
  <c r="DX32" i="1" s="1"/>
  <c r="DY32" i="1" s="1"/>
  <c r="DZ32" i="1" s="1"/>
  <c r="EA32" i="1" s="1"/>
  <c r="EB32" i="1" s="1"/>
  <c r="DQ41" i="1"/>
  <c r="DR41" i="1" s="1"/>
  <c r="DS41" i="1" s="1"/>
  <c r="DT41" i="1" s="1"/>
  <c r="DU41" i="1" s="1"/>
  <c r="DV41" i="1" s="1"/>
  <c r="DW41" i="1" s="1"/>
  <c r="DX41" i="1" s="1"/>
  <c r="DY41" i="1" s="1"/>
  <c r="DZ41" i="1" s="1"/>
  <c r="EA41" i="1" s="1"/>
  <c r="EB41" i="1" s="1"/>
  <c r="EC41" i="1" s="1"/>
  <c r="DS13" i="1" l="1"/>
  <c r="DT13" i="1" s="1"/>
  <c r="DU13" i="1" s="1"/>
  <c r="DV13" i="1" s="1"/>
  <c r="DW13" i="1" s="1"/>
  <c r="DX13" i="1" s="1"/>
  <c r="DY13" i="1" s="1"/>
  <c r="DZ13" i="1" s="1"/>
  <c r="EA13" i="1" s="1"/>
  <c r="EB13" i="1" s="1"/>
  <c r="EC13" i="1" s="1"/>
  <c r="DX6" i="1"/>
  <c r="DY6" i="1" s="1"/>
  <c r="DZ6" i="1" s="1"/>
  <c r="EA25" i="1"/>
  <c r="EB25" i="1" s="1"/>
  <c r="EC25" i="1" s="1"/>
  <c r="DW55" i="1"/>
  <c r="DX55" i="1" s="1"/>
  <c r="DY55" i="1" s="1"/>
  <c r="DZ55" i="1" s="1"/>
  <c r="EA55" i="1" s="1"/>
  <c r="EB55" i="1" s="1"/>
  <c r="EC55" i="1" s="1"/>
  <c r="DU53" i="1"/>
  <c r="DV53" i="1" s="1"/>
  <c r="DW53" i="1" s="1"/>
  <c r="DX53" i="1" s="1"/>
  <c r="DY53" i="1" s="1"/>
  <c r="DZ53" i="1" s="1"/>
  <c r="EA53" i="1" s="1"/>
  <c r="EB53" i="1" s="1"/>
  <c r="EC53" i="1" s="1"/>
  <c r="EC32" i="1"/>
  <c r="EA6" i="1" l="1"/>
  <c r="EB6" i="1" s="1"/>
  <c r="EC6" i="1" s="1"/>
</calcChain>
</file>

<file path=xl/sharedStrings.xml><?xml version="1.0" encoding="utf-8"?>
<sst xmlns="http://schemas.openxmlformats.org/spreadsheetml/2006/main" count="511" uniqueCount="122">
  <si>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</si>
  <si>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</si>
  <si>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</si>
  <si>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</si>
  <si>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</si>
  <si>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</si>
  <si>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</si>
  <si>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</si>
  <si>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</si>
  <si>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</si>
  <si>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</si>
  <si>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</si>
  <si>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</si>
  <si>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</si>
  <si>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</si>
  <si>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</si>
  <si>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</si>
  <si>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физ-ра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</si>
  <si>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</si>
  <si>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</si>
  <si>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</si>
  <si>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</si>
  <si>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</si>
  <si>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</si>
  <si>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</si>
  <si>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</si>
  <si>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</si>
  <si>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</si>
  <si>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</si>
  <si>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</si>
  <si>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</si>
  <si>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</si>
  <si>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</si>
  <si>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</si>
  <si>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</si>
  <si>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</si>
  <si>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</si>
  <si>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</si>
  <si>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</si>
  <si>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</si>
  <si>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</si>
  <si>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</si>
  <si>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</si>
  <si>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</si>
  <si>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</si>
  <si>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</si>
  <si>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</si>
  <si>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</si>
  <si>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</si>
  <si>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</si>
  <si>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</si>
  <si>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</si>
  <si>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</si>
  <si>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</si>
  <si>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</si>
  <si>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</si>
  <si>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</si>
  <si>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</si>
  <si>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</si>
  <si>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</si>
  <si>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</si>
  <si>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</si>
  <si>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</si>
  <si>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</si>
  <si>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</si>
  <si>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</si>
  <si>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</si>
  <si>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</si>
  <si>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</si>
  <si>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</si>
  <si>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</si>
  <si>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</si>
  <si>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</si>
  <si>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</si>
  <si>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2д</t>
  </si>
  <si>
    <t>2е</t>
  </si>
  <si>
    <t>2ж</t>
  </si>
  <si>
    <t>3г</t>
  </si>
  <si>
    <t>3д</t>
  </si>
  <si>
    <t>3е</t>
  </si>
  <si>
    <t>3ж</t>
  </si>
  <si>
    <t>4г</t>
  </si>
  <si>
    <t>4д</t>
  </si>
  <si>
    <t>4е</t>
  </si>
  <si>
    <t>4ж</t>
  </si>
  <si>
    <t>5в</t>
  </si>
  <si>
    <t>5г</t>
  </si>
  <si>
    <t>5д</t>
  </si>
  <si>
    <t>5е</t>
  </si>
  <si>
    <t>5ж</t>
  </si>
  <si>
    <t>6г</t>
  </si>
  <si>
    <t>6д</t>
  </si>
  <si>
    <t>6е</t>
  </si>
  <si>
    <t>6ж</t>
  </si>
  <si>
    <t>7г</t>
  </si>
  <si>
    <t>7д</t>
  </si>
  <si>
    <t>7е</t>
  </si>
  <si>
    <t>7ж</t>
  </si>
  <si>
    <t>8в</t>
  </si>
  <si>
    <t>8г</t>
  </si>
  <si>
    <t>8ж</t>
  </si>
  <si>
    <t>8д</t>
  </si>
  <si>
    <t>8е</t>
  </si>
  <si>
    <t>9г</t>
  </si>
  <si>
    <t>9д</t>
  </si>
  <si>
    <t>9е</t>
  </si>
  <si>
    <t>9ж</t>
  </si>
  <si>
    <t>10б</t>
  </si>
  <si>
    <t>10в</t>
  </si>
  <si>
    <t>10г</t>
  </si>
  <si>
    <t>11б</t>
  </si>
  <si>
    <t>11в</t>
  </si>
  <si>
    <t>11г</t>
  </si>
  <si>
    <t>январь</t>
  </si>
  <si>
    <t>февраль</t>
  </si>
  <si>
    <t>март</t>
  </si>
  <si>
    <t>апрель</t>
  </si>
  <si>
    <t>май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</si>
  <si>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</si>
  <si>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ВПР/МАТ</t>
  </si>
  <si>
    <t>ВПР/РУС</t>
  </si>
  <si>
    <t>ВПР/ОКР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</si>
</sst>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632423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theme="8" tint="-0.49998474074526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C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66FFFF"/>
        <bgColor rgb="FFCCC0D9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94">
    <xf numFmtId="0" fontId="0" fillId="0" borderId="0" xfId="0"/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6" fillId="0" borderId="0" xfId="0" applyFont="1" applyAlignment="1">
      <alignment horizontal="left" vertical="top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4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14" borderId="14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top" wrapText="1"/>
    </xf>
    <xf numFmtId="0" fontId="27" fillId="0" borderId="0" xfId="0" applyFont="1"/>
    <xf numFmtId="0" fontId="33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9" fillId="0" borderId="8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3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7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3" borderId="13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10" borderId="14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17" xfId="0" applyFont="1" applyFill="1" applyBorder="1" applyAlignment="1">
      <alignment horizontal="center" vertical="center"/>
    </xf>
    <xf numFmtId="0" fontId="27" fillId="15" borderId="16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7" fillId="15" borderId="18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93</xdr:col>
      <xdr:colOff>333375</xdr:colOff>
      <xdr:row>0</xdr:row>
      <xdr:rowOff>452437</xdr:rowOff>
    </xdr:from>
    <xdr:ext cx="4565417" cy="505267"/>
    <xdr:sp macro="" textlink="">
      <xdr:nvSpPr>
        <xdr:cNvPr id="2" name="TextBox 1"/>
        <xdr:cNvSpPr txBox="1"/>
      </xdr:nvSpPr>
      <xdr:spPr>
        <a:xfrm>
          <a:off x="34123313" y="452437"/>
          <a:ext cx="4565417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 b="1">
              <a:latin typeface="Times New Roman" pitchFamily="18" charset="0"/>
              <a:cs typeface="Times New Roman" pitchFamily="18" charset="0"/>
            </a:rPr>
            <a:t>УТВЕРЖДАЮ</a:t>
          </a:r>
        </a:p>
        <a:p>
          <a:r>
            <a:rPr lang="ru-RU" sz="1400">
              <a:latin typeface="Times New Roman" pitchFamily="18" charset="0"/>
              <a:cs typeface="Times New Roman" pitchFamily="18" charset="0"/>
            </a:rPr>
            <a:t>Директор МОУ гимназии №87                   Е.Ю. Подварко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25"/>
  <sheetViews>
    <sheetView tabSelected="1" zoomScale="80" zoomScaleNormal="80" workbookViewId="0">
      <pane xSplit="4" ySplit="3" topLeftCell="CK4" activePane="bottomRight" state="frozen"/>
      <selection pane="topRight" activeCell="E1" sqref="E1"/>
      <selection pane="bottomLeft" activeCell="A3" sqref="A3"/>
      <selection pane="bottomRight" activeCell="CR31" sqref="CR31"/>
    </sheetView>
  </sheetViews>
  <sheetFormatPr defaultRowHeight="15" customHeight="1" x14ac:dyDescent="0.25"/>
  <cols>
    <col min="1" max="1" width="14.25" style="3" customWidth="1"/>
    <col min="2" max="2" width="4.5" style="13" customWidth="1"/>
    <col min="3" max="3" width="2.25" customWidth="1"/>
    <col min="4" max="4" width="5.375" style="18" customWidth="1"/>
    <col min="5" max="7" width="4.75" style="20" customWidth="1"/>
    <col min="8" max="8" width="5.125" style="20" customWidth="1"/>
    <col min="9" max="9" width="4.75" style="20" customWidth="1"/>
    <col min="10" max="10" width="6" style="20" customWidth="1"/>
    <col min="11" max="11" width="5.375" style="20" customWidth="1"/>
    <col min="12" max="12" width="5.75" style="20" customWidth="1"/>
    <col min="13" max="13" width="5.125" style="20" customWidth="1"/>
    <col min="14" max="15" width="4.75" style="20" customWidth="1"/>
    <col min="16" max="16" width="5.5" style="20" customWidth="1"/>
    <col min="17" max="17" width="5.125" style="20" customWidth="1"/>
    <col min="18" max="18" width="4.75" style="20" customWidth="1"/>
    <col min="19" max="19" width="5.375" style="20" customWidth="1"/>
    <col min="20" max="22" width="4.75" style="20" customWidth="1"/>
    <col min="23" max="23" width="6" style="20" customWidth="1"/>
    <col min="24" max="30" width="4.75" style="20" customWidth="1"/>
    <col min="31" max="31" width="5.875" style="20" customWidth="1"/>
    <col min="32" max="32" width="5.375" style="20" customWidth="1"/>
    <col min="33" max="35" width="4.75" style="20" customWidth="1"/>
    <col min="36" max="36" width="5.5" style="20" customWidth="1"/>
    <col min="37" max="37" width="6" style="20" customWidth="1"/>
    <col min="38" max="40" width="4.75" style="20" customWidth="1"/>
    <col min="41" max="41" width="5.5" style="20" customWidth="1"/>
    <col min="42" max="42" width="6.125" style="20" customWidth="1"/>
    <col min="43" max="43" width="6.375" style="20" customWidth="1"/>
    <col min="44" max="48" width="4.75" style="20" customWidth="1"/>
    <col min="49" max="49" width="4.875" style="20" customWidth="1"/>
    <col min="50" max="50" width="5.25" style="20" customWidth="1"/>
    <col min="51" max="52" width="4.75" style="20" customWidth="1"/>
    <col min="53" max="53" width="6" style="20" customWidth="1"/>
    <col min="54" max="61" width="4.75" style="20" customWidth="1"/>
    <col min="62" max="62" width="5.75" style="20" customWidth="1"/>
    <col min="63" max="63" width="4.75" style="20" customWidth="1"/>
    <col min="64" max="64" width="5.375" style="20" customWidth="1"/>
    <col min="65" max="65" width="6" style="20" customWidth="1"/>
    <col min="66" max="66" width="5.5" style="20" customWidth="1"/>
    <col min="67" max="77" width="4.75" style="20" customWidth="1"/>
    <col min="78" max="78" width="6.125" style="20" customWidth="1"/>
    <col min="79" max="79" width="4.125" style="20" customWidth="1"/>
    <col min="80" max="80" width="10" style="20" customWidth="1"/>
    <col min="81" max="82" width="4.75" style="20" customWidth="1"/>
    <col min="83" max="83" width="5.625" style="20" customWidth="1"/>
    <col min="84" max="84" width="9.5" style="20" customWidth="1"/>
    <col min="85" max="85" width="4.75" style="20" customWidth="1"/>
    <col min="86" max="86" width="9.875" style="20" customWidth="1"/>
    <col min="87" max="88" width="4.75" style="20" customWidth="1"/>
    <col min="89" max="89" width="5.75" style="20" customWidth="1"/>
    <col min="90" max="90" width="9.375" style="20" customWidth="1"/>
    <col min="91" max="94" width="4.75" style="20" customWidth="1"/>
    <col min="95" max="95" width="5.75" style="20" customWidth="1"/>
    <col min="96" max="102" width="4.75" style="20" customWidth="1"/>
    <col min="103" max="103" width="6" style="20" customWidth="1"/>
    <col min="104" max="105" width="5.5" style="20" customWidth="1"/>
    <col min="106" max="106" width="5.875" style="20" customWidth="1"/>
    <col min="107" max="107" width="4.75" style="20" customWidth="1"/>
    <col min="108" max="108" width="5.5" style="20" customWidth="1"/>
    <col min="109" max="109" width="5.375" style="20" customWidth="1"/>
    <col min="110" max="111" width="4.75" style="20" customWidth="1"/>
    <col min="112" max="120" width="4.75" style="18" customWidth="1"/>
    <col min="121" max="121" width="5.25" style="18" customWidth="1"/>
    <col min="122" max="127" width="4.75" style="18" customWidth="1"/>
    <col min="128" max="128" width="5.625" style="18" customWidth="1"/>
    <col min="129" max="130" width="4.75" style="18" customWidth="1"/>
    <col min="131" max="131" width="5.875" style="1" customWidth="1"/>
    <col min="132" max="132" width="5.625" style="1" customWidth="1"/>
    <col min="133" max="133" width="5.75" customWidth="1"/>
    <col min="134" max="1036" width="12.875" customWidth="1"/>
  </cols>
  <sheetData>
    <row r="1" spans="1:143" s="31" customFormat="1" ht="126.75" customHeight="1" x14ac:dyDescent="0.25">
      <c r="A1" s="39"/>
      <c r="B1" s="40"/>
      <c r="C1" s="41"/>
      <c r="D1" s="42"/>
      <c r="E1" s="74" t="s">
        <v>118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</row>
    <row r="2" spans="1:143" s="9" customFormat="1" ht="30" customHeight="1" x14ac:dyDescent="0.2">
      <c r="A2" s="75" t="s">
        <v>70</v>
      </c>
      <c r="B2" s="75"/>
      <c r="C2" s="43"/>
      <c r="D2" s="44"/>
      <c r="E2" s="85" t="s">
        <v>113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45"/>
      <c r="Z2" s="45"/>
      <c r="AA2" s="86" t="s">
        <v>114</v>
      </c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76" t="s">
        <v>115</v>
      </c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87" t="s">
        <v>116</v>
      </c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9"/>
      <c r="CR2" s="90" t="s">
        <v>117</v>
      </c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2"/>
      <c r="DH2" s="78" t="s">
        <v>71</v>
      </c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43"/>
      <c r="EE2" s="43"/>
      <c r="EF2" s="43"/>
      <c r="EG2" s="43"/>
      <c r="EH2" s="43"/>
      <c r="EI2" s="43"/>
      <c r="EJ2" s="43"/>
      <c r="EK2" s="43"/>
      <c r="EL2" s="43"/>
      <c r="EM2" s="43"/>
    </row>
    <row r="3" spans="1:143" s="9" customFormat="1" ht="16.149999999999999" customHeight="1" x14ac:dyDescent="0.2">
      <c r="A3" s="46" t="s">
        <v>31</v>
      </c>
      <c r="B3" s="71" t="s">
        <v>32</v>
      </c>
      <c r="C3" s="43"/>
      <c r="D3" s="47" t="s">
        <v>72</v>
      </c>
      <c r="E3" s="48">
        <v>9</v>
      </c>
      <c r="F3" s="49">
        <v>10</v>
      </c>
      <c r="G3" s="49">
        <v>11</v>
      </c>
      <c r="H3" s="49">
        <v>12</v>
      </c>
      <c r="I3" s="49">
        <v>13</v>
      </c>
      <c r="J3" s="49">
        <v>15</v>
      </c>
      <c r="K3" s="49">
        <v>16</v>
      </c>
      <c r="L3" s="49">
        <v>17</v>
      </c>
      <c r="M3" s="49">
        <v>18</v>
      </c>
      <c r="N3" s="49">
        <v>19</v>
      </c>
      <c r="O3" s="49">
        <v>20</v>
      </c>
      <c r="P3" s="49">
        <v>22</v>
      </c>
      <c r="Q3" s="49">
        <v>23</v>
      </c>
      <c r="R3" s="49">
        <v>24</v>
      </c>
      <c r="S3" s="49">
        <v>25</v>
      </c>
      <c r="T3" s="49">
        <v>26</v>
      </c>
      <c r="U3" s="49">
        <v>27</v>
      </c>
      <c r="V3" s="49">
        <v>29</v>
      </c>
      <c r="W3" s="49">
        <v>30</v>
      </c>
      <c r="X3" s="49">
        <v>31</v>
      </c>
      <c r="Y3" s="49">
        <v>1</v>
      </c>
      <c r="Z3" s="49">
        <v>2</v>
      </c>
      <c r="AA3" s="49">
        <v>3</v>
      </c>
      <c r="AB3" s="49">
        <v>5</v>
      </c>
      <c r="AC3" s="49">
        <v>6</v>
      </c>
      <c r="AD3" s="49">
        <v>7</v>
      </c>
      <c r="AE3" s="49">
        <v>8</v>
      </c>
      <c r="AF3" s="49">
        <v>9</v>
      </c>
      <c r="AG3" s="49">
        <v>10</v>
      </c>
      <c r="AH3" s="49">
        <v>12</v>
      </c>
      <c r="AI3" s="49">
        <v>13</v>
      </c>
      <c r="AJ3" s="49">
        <v>14</v>
      </c>
      <c r="AK3" s="49">
        <v>15</v>
      </c>
      <c r="AL3" s="49">
        <v>16</v>
      </c>
      <c r="AM3" s="49">
        <v>17</v>
      </c>
      <c r="AN3" s="49">
        <v>19</v>
      </c>
      <c r="AO3" s="50">
        <v>20</v>
      </c>
      <c r="AP3" s="49">
        <v>21</v>
      </c>
      <c r="AQ3" s="49">
        <v>22</v>
      </c>
      <c r="AR3" s="49">
        <v>23</v>
      </c>
      <c r="AS3" s="49">
        <v>24</v>
      </c>
      <c r="AT3" s="49">
        <v>26</v>
      </c>
      <c r="AU3" s="49">
        <v>27</v>
      </c>
      <c r="AV3" s="49">
        <v>28</v>
      </c>
      <c r="AW3" s="49">
        <v>29</v>
      </c>
      <c r="AX3" s="49">
        <v>1</v>
      </c>
      <c r="AY3" s="49">
        <v>2</v>
      </c>
      <c r="AZ3" s="49">
        <v>4</v>
      </c>
      <c r="BA3" s="49">
        <v>5</v>
      </c>
      <c r="BB3" s="49">
        <v>6</v>
      </c>
      <c r="BC3" s="49">
        <v>7</v>
      </c>
      <c r="BD3" s="49">
        <v>8</v>
      </c>
      <c r="BE3" s="49">
        <v>9</v>
      </c>
      <c r="BF3" s="49">
        <v>11</v>
      </c>
      <c r="BG3" s="49">
        <v>12</v>
      </c>
      <c r="BH3" s="49">
        <v>13</v>
      </c>
      <c r="BI3" s="49">
        <v>14</v>
      </c>
      <c r="BJ3" s="49">
        <v>15</v>
      </c>
      <c r="BK3" s="49">
        <v>16</v>
      </c>
      <c r="BL3" s="49">
        <v>18</v>
      </c>
      <c r="BM3" s="49">
        <v>19</v>
      </c>
      <c r="BN3" s="49">
        <v>20</v>
      </c>
      <c r="BO3" s="49">
        <v>21</v>
      </c>
      <c r="BP3" s="49">
        <v>22</v>
      </c>
      <c r="BQ3" s="49">
        <v>30</v>
      </c>
      <c r="BR3" s="49">
        <v>23</v>
      </c>
      <c r="BS3" s="49">
        <v>1</v>
      </c>
      <c r="BT3" s="49">
        <v>2</v>
      </c>
      <c r="BU3" s="49">
        <v>3</v>
      </c>
      <c r="BV3" s="49">
        <v>4</v>
      </c>
      <c r="BW3" s="49">
        <v>5</v>
      </c>
      <c r="BX3" s="49">
        <v>6</v>
      </c>
      <c r="BY3" s="49">
        <v>8</v>
      </c>
      <c r="BZ3" s="49">
        <v>9</v>
      </c>
      <c r="CA3" s="49">
        <v>10</v>
      </c>
      <c r="CB3" s="49">
        <v>11</v>
      </c>
      <c r="CC3" s="49">
        <v>12</v>
      </c>
      <c r="CD3" s="49">
        <v>13</v>
      </c>
      <c r="CE3" s="49">
        <v>15</v>
      </c>
      <c r="CF3" s="49">
        <v>16</v>
      </c>
      <c r="CG3" s="49">
        <v>17</v>
      </c>
      <c r="CH3" s="49">
        <v>18</v>
      </c>
      <c r="CI3" s="49">
        <v>19</v>
      </c>
      <c r="CJ3" s="49">
        <v>20</v>
      </c>
      <c r="CK3" s="49">
        <v>22</v>
      </c>
      <c r="CL3" s="49">
        <v>23</v>
      </c>
      <c r="CM3" s="49">
        <v>24</v>
      </c>
      <c r="CN3" s="49">
        <v>25</v>
      </c>
      <c r="CO3" s="49">
        <v>26</v>
      </c>
      <c r="CP3" s="50">
        <v>29</v>
      </c>
      <c r="CQ3" s="50">
        <v>30</v>
      </c>
      <c r="CR3" s="51">
        <v>2</v>
      </c>
      <c r="CS3" s="51">
        <v>3</v>
      </c>
      <c r="CT3" s="51">
        <v>6</v>
      </c>
      <c r="CU3" s="51">
        <v>7</v>
      </c>
      <c r="CV3" s="51">
        <v>8</v>
      </c>
      <c r="CW3" s="51">
        <v>10</v>
      </c>
      <c r="CX3" s="51">
        <v>13</v>
      </c>
      <c r="CY3" s="51">
        <v>14</v>
      </c>
      <c r="CZ3" s="51">
        <v>15</v>
      </c>
      <c r="DA3" s="51">
        <v>16</v>
      </c>
      <c r="DB3" s="51">
        <v>17</v>
      </c>
      <c r="DC3" s="51">
        <v>20</v>
      </c>
      <c r="DD3" s="51">
        <v>21</v>
      </c>
      <c r="DE3" s="51">
        <v>22</v>
      </c>
      <c r="DF3" s="51">
        <v>23</v>
      </c>
      <c r="DG3" s="51">
        <v>24</v>
      </c>
      <c r="DH3" s="52" t="s">
        <v>5</v>
      </c>
      <c r="DI3" s="52" t="s">
        <v>1</v>
      </c>
      <c r="DJ3" s="52" t="s">
        <v>32</v>
      </c>
      <c r="DK3" s="52" t="s">
        <v>34</v>
      </c>
      <c r="DL3" s="52" t="s">
        <v>10</v>
      </c>
      <c r="DM3" s="52" t="s">
        <v>46</v>
      </c>
      <c r="DN3" s="52" t="s">
        <v>29</v>
      </c>
      <c r="DO3" s="52" t="s">
        <v>37</v>
      </c>
      <c r="DP3" s="52" t="s">
        <v>23</v>
      </c>
      <c r="DQ3" s="52" t="s">
        <v>26</v>
      </c>
      <c r="DR3" s="52" t="s">
        <v>40</v>
      </c>
      <c r="DS3" s="52" t="s">
        <v>43</v>
      </c>
      <c r="DT3" s="52" t="s">
        <v>7</v>
      </c>
      <c r="DU3" s="52" t="s">
        <v>60</v>
      </c>
      <c r="DV3" s="52" t="s">
        <v>61</v>
      </c>
      <c r="DW3" s="52" t="s">
        <v>3</v>
      </c>
      <c r="DX3" s="52" t="s">
        <v>65</v>
      </c>
      <c r="DY3" s="52" t="s">
        <v>18</v>
      </c>
      <c r="DZ3" s="52" t="s">
        <v>20</v>
      </c>
      <c r="EA3" s="52" t="s">
        <v>64</v>
      </c>
      <c r="EB3" s="52" t="s">
        <v>69</v>
      </c>
      <c r="EC3" s="52" t="s">
        <v>67</v>
      </c>
      <c r="ED3" s="43"/>
      <c r="EE3" s="43"/>
      <c r="EF3" s="43"/>
      <c r="EG3" s="43"/>
      <c r="EH3" s="43"/>
      <c r="EI3" s="43"/>
      <c r="EJ3" s="43"/>
      <c r="EK3" s="43"/>
      <c r="EL3" s="43"/>
      <c r="EM3" s="43"/>
    </row>
    <row r="4" spans="1:143" ht="16.149999999999999" customHeight="1" x14ac:dyDescent="0.25">
      <c r="A4" s="53" t="s">
        <v>6</v>
      </c>
      <c r="B4" s="72" t="s">
        <v>7</v>
      </c>
      <c r="C4" s="54"/>
      <c r="D4" s="55" t="s">
        <v>4</v>
      </c>
      <c r="E4" s="56"/>
      <c r="F4" s="56"/>
      <c r="G4" s="56"/>
      <c r="H4" s="56"/>
      <c r="I4" s="56"/>
      <c r="J4" s="56"/>
      <c r="K4" s="56"/>
      <c r="L4" s="56"/>
      <c r="M4" s="56" t="s">
        <v>1</v>
      </c>
      <c r="N4" s="56"/>
      <c r="O4" s="56"/>
      <c r="P4" s="56"/>
      <c r="Q4" s="56"/>
      <c r="R4" s="56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 t="s">
        <v>7</v>
      </c>
      <c r="AL4" s="56"/>
      <c r="AM4" s="56"/>
      <c r="AN4" s="56"/>
      <c r="AO4" s="58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 t="s">
        <v>1</v>
      </c>
      <c r="BJ4" s="56"/>
      <c r="BK4" s="56"/>
      <c r="BL4" s="56"/>
      <c r="BM4" s="56" t="s">
        <v>5</v>
      </c>
      <c r="BN4" s="56"/>
      <c r="BO4" s="56"/>
      <c r="BP4" s="56"/>
      <c r="BQ4" s="56"/>
      <c r="BR4" s="56"/>
      <c r="BS4" s="56"/>
      <c r="BT4" s="56"/>
      <c r="BU4" s="56"/>
      <c r="BV4" s="56" t="s">
        <v>7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8"/>
      <c r="CQ4" s="58" t="s">
        <v>5</v>
      </c>
      <c r="CR4" s="58"/>
      <c r="CS4" s="58"/>
      <c r="CT4" s="58"/>
      <c r="CU4" s="58"/>
      <c r="CV4" s="58"/>
      <c r="CW4" s="58"/>
      <c r="CX4" s="58"/>
      <c r="CY4" s="58"/>
      <c r="CZ4" s="59" t="s">
        <v>1</v>
      </c>
      <c r="DA4" s="59" t="s">
        <v>7</v>
      </c>
      <c r="DB4" s="59"/>
      <c r="DC4" s="59"/>
      <c r="DD4" s="58" t="s">
        <v>5</v>
      </c>
      <c r="DE4" s="58"/>
      <c r="DF4" s="58"/>
      <c r="DG4" s="58"/>
      <c r="DH4" s="52">
        <f>COUNTIF(E4:DG4,"МАТ")</f>
        <v>3</v>
      </c>
      <c r="DI4" s="52">
        <f>COUNTIF(F4:DH4,"РУС")</f>
        <v>3</v>
      </c>
      <c r="DJ4" s="52">
        <f>COUNTIF(G4:DI4,"АЛГ")</f>
        <v>0</v>
      </c>
      <c r="DK4" s="52">
        <f>COUNTIF(H4:DJ4,"ГЕМ")</f>
        <v>0</v>
      </c>
      <c r="DL4" s="52">
        <f>COUNTIF(I4:DK4,"ОКР")</f>
        <v>0</v>
      </c>
      <c r="DM4" s="52">
        <f>COUNTIF(J4:DL4,"БИО")</f>
        <v>0</v>
      </c>
      <c r="DN4" s="52">
        <f>COUNTIF(K4:DM4,"ГЕО")</f>
        <v>0</v>
      </c>
      <c r="DO4" s="52">
        <f>COUNTIF(L4:DN4,"ИНФ")</f>
        <v>0</v>
      </c>
      <c r="DP4" s="52">
        <f>COUNTIF(M4:DO4,"ИСТ")</f>
        <v>0</v>
      </c>
      <c r="DQ4" s="52">
        <f>COUNTIF(N4:DP4,"ОБЩ")</f>
        <v>0</v>
      </c>
      <c r="DR4" s="52">
        <f>COUNTIF(O4:DQ4,"ФИЗ")</f>
        <v>0</v>
      </c>
      <c r="DS4" s="52">
        <f>COUNTIF(P4:DR4,"ХИМ")</f>
        <v>0</v>
      </c>
      <c r="DT4" s="52">
        <f>COUNTIF(Q4:DS4,"АНГ")</f>
        <v>3</v>
      </c>
      <c r="DU4" s="52">
        <f>COUNTIF(R4:DT4,"НЕМ")</f>
        <v>0</v>
      </c>
      <c r="DV4" s="52">
        <f>COUNTIF(S4:DU4,"ФРА")</f>
        <v>0</v>
      </c>
      <c r="DW4" s="52">
        <f>COUNTIF(T4:DV4,"ЛИТ")</f>
        <v>0</v>
      </c>
      <c r="DX4" s="52">
        <f>COUNTIF(U4:DW4,"ОБЖ")</f>
        <v>0</v>
      </c>
      <c r="DY4" s="52">
        <f>COUNTIF(V4:DX4,"ФЗР")</f>
        <v>0</v>
      </c>
      <c r="DZ4" s="52">
        <f>COUNTIF(W4:DY4,"МУЗ")</f>
        <v>0</v>
      </c>
      <c r="EA4" s="52">
        <f>COUNTIF(X4:DZ4,"ТЕХ")</f>
        <v>0</v>
      </c>
      <c r="EB4" s="52">
        <f>COUNTIF(AA4:EA4,"АСТ")</f>
        <v>0</v>
      </c>
      <c r="EC4" s="52">
        <f>COUNTIF(AA4:EB4,"КУБ")</f>
        <v>0</v>
      </c>
      <c r="ED4" s="54"/>
      <c r="EE4" s="54"/>
      <c r="EF4" s="54"/>
      <c r="EG4" s="54"/>
      <c r="EH4" s="54"/>
      <c r="EI4" s="54"/>
      <c r="EJ4" s="54"/>
      <c r="EK4" s="54"/>
      <c r="EL4" s="54"/>
      <c r="EM4" s="54"/>
    </row>
    <row r="5" spans="1:143" ht="16.149999999999999" customHeight="1" x14ac:dyDescent="0.25">
      <c r="A5" s="60" t="s">
        <v>68</v>
      </c>
      <c r="B5" s="72" t="s">
        <v>69</v>
      </c>
      <c r="C5" s="54"/>
      <c r="D5" s="61" t="s">
        <v>8</v>
      </c>
      <c r="E5" s="56"/>
      <c r="F5" s="56"/>
      <c r="G5" s="56"/>
      <c r="H5" s="56"/>
      <c r="I5" s="56"/>
      <c r="J5" s="56"/>
      <c r="K5" s="56"/>
      <c r="L5" s="56"/>
      <c r="M5" s="56" t="s">
        <v>1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 t="s">
        <v>7</v>
      </c>
      <c r="AL5" s="56"/>
      <c r="AM5" s="56"/>
      <c r="AN5" s="56"/>
      <c r="AO5" s="58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 t="s">
        <v>1</v>
      </c>
      <c r="BJ5" s="56"/>
      <c r="BK5" s="56"/>
      <c r="BL5" s="56"/>
      <c r="BM5" s="56" t="s">
        <v>5</v>
      </c>
      <c r="BN5" s="56"/>
      <c r="BO5" s="56"/>
      <c r="BP5" s="56"/>
      <c r="BQ5" s="56"/>
      <c r="BR5" s="56"/>
      <c r="BS5" s="56"/>
      <c r="BT5" s="56"/>
      <c r="BU5" s="56"/>
      <c r="BV5" s="56" t="s">
        <v>7</v>
      </c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8"/>
      <c r="CQ5" s="58" t="s">
        <v>5</v>
      </c>
      <c r="CR5" s="58"/>
      <c r="CS5" s="58"/>
      <c r="CT5" s="58"/>
      <c r="CU5" s="58"/>
      <c r="CV5" s="58"/>
      <c r="CW5" s="58"/>
      <c r="CX5" s="58"/>
      <c r="CY5" s="58"/>
      <c r="CZ5" s="59" t="s">
        <v>1</v>
      </c>
      <c r="DA5" s="59" t="s">
        <v>7</v>
      </c>
      <c r="DB5" s="59"/>
      <c r="DC5" s="59"/>
      <c r="DD5" s="58" t="s">
        <v>5</v>
      </c>
      <c r="DE5" s="56"/>
      <c r="DF5" s="58"/>
      <c r="DG5" s="58"/>
      <c r="DH5" s="52">
        <f>COUNTIF(E5:DG5,"МАТ")</f>
        <v>3</v>
      </c>
      <c r="DI5" s="52">
        <f>COUNTIF(F5:DH5,"РУС")</f>
        <v>3</v>
      </c>
      <c r="DJ5" s="52">
        <f>COUNTIF(G5:DI5,"АЛГ")</f>
        <v>0</v>
      </c>
      <c r="DK5" s="52">
        <f>COUNTIF(H5:DJ5,"ГЕМ")</f>
        <v>0</v>
      </c>
      <c r="DL5" s="52">
        <f>COUNTIF(I5:DK5,"ОКР")</f>
        <v>0</v>
      </c>
      <c r="DM5" s="52">
        <f>COUNTIF(J5:DL5,"БИО")</f>
        <v>0</v>
      </c>
      <c r="DN5" s="52">
        <f>COUNTIF(K5:DM5,"ГЕО")</f>
        <v>0</v>
      </c>
      <c r="DO5" s="52">
        <f>COUNTIF(L5:DN5,"ИНФ")</f>
        <v>0</v>
      </c>
      <c r="DP5" s="52">
        <f>COUNTIF(M5:DO5,"ИСТ")</f>
        <v>0</v>
      </c>
      <c r="DQ5" s="52">
        <f>COUNTIF(N5:DP5,"ОБЩ")</f>
        <v>0</v>
      </c>
      <c r="DR5" s="52">
        <f>COUNTIF(O5:DQ5,"ФИЗ")</f>
        <v>0</v>
      </c>
      <c r="DS5" s="52">
        <f>COUNTIF(P5:DR5,"ХИМ")</f>
        <v>0</v>
      </c>
      <c r="DT5" s="52">
        <f>COUNTIF(Q5:DS5,"АНГ")</f>
        <v>3</v>
      </c>
      <c r="DU5" s="52">
        <f>COUNTIF(R5:DT5,"НЕМ")</f>
        <v>0</v>
      </c>
      <c r="DV5" s="52">
        <f>COUNTIF(S5:DU5,"ФРА")</f>
        <v>0</v>
      </c>
      <c r="DW5" s="52">
        <f>COUNTIF(T5:DV5,"ЛИТ")</f>
        <v>0</v>
      </c>
      <c r="DX5" s="52">
        <f>COUNTIF(U5:DW5,"ОБЖ")</f>
        <v>0</v>
      </c>
      <c r="DY5" s="52">
        <f>COUNTIF(V5:DX5,"ФЗР")</f>
        <v>0</v>
      </c>
      <c r="DZ5" s="52">
        <f>COUNTIF(W5:DY5,"МУЗ")</f>
        <v>0</v>
      </c>
      <c r="EA5" s="52">
        <f>COUNTIF(X5:DZ5,"ТЕХ")</f>
        <v>0</v>
      </c>
      <c r="EB5" s="52">
        <f>COUNTIF(AA5:EA5,"АСТ")</f>
        <v>0</v>
      </c>
      <c r="EC5" s="52">
        <f>COUNTIF(AA5:EB5,"КУБ")</f>
        <v>0</v>
      </c>
      <c r="ED5" s="54"/>
      <c r="EE5" s="54"/>
      <c r="EF5" s="54"/>
      <c r="EG5" s="54"/>
      <c r="EH5" s="54"/>
      <c r="EI5" s="54"/>
      <c r="EJ5" s="54"/>
      <c r="EK5" s="54"/>
      <c r="EL5" s="54"/>
      <c r="EM5" s="54"/>
    </row>
    <row r="6" spans="1:143" ht="16.149999999999999" customHeight="1" x14ac:dyDescent="0.25">
      <c r="A6" s="60" t="s">
        <v>45</v>
      </c>
      <c r="B6" s="72" t="s">
        <v>46</v>
      </c>
      <c r="C6" s="54"/>
      <c r="D6" s="61" t="s">
        <v>11</v>
      </c>
      <c r="E6" s="56"/>
      <c r="F6" s="56"/>
      <c r="G6" s="56"/>
      <c r="H6" s="56"/>
      <c r="I6" s="56"/>
      <c r="J6" s="56"/>
      <c r="K6" s="56"/>
      <c r="L6" s="56"/>
      <c r="M6" s="56" t="s">
        <v>1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 t="s">
        <v>7</v>
      </c>
      <c r="AL6" s="56"/>
      <c r="AM6" s="56"/>
      <c r="AN6" s="56"/>
      <c r="AO6" s="58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 t="s">
        <v>1</v>
      </c>
      <c r="BJ6" s="56"/>
      <c r="BK6" s="56"/>
      <c r="BL6" s="56"/>
      <c r="BM6" s="56" t="s">
        <v>5</v>
      </c>
      <c r="BN6" s="56"/>
      <c r="BO6" s="56"/>
      <c r="BP6" s="56"/>
      <c r="BQ6" s="56"/>
      <c r="BR6" s="56"/>
      <c r="BS6" s="56"/>
      <c r="BT6" s="56"/>
      <c r="BU6" s="56"/>
      <c r="BV6" s="56" t="s">
        <v>7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8"/>
      <c r="CQ6" s="58" t="s">
        <v>5</v>
      </c>
      <c r="CR6" s="58"/>
      <c r="CS6" s="58"/>
      <c r="CT6" s="58"/>
      <c r="CU6" s="58"/>
      <c r="CV6" s="58"/>
      <c r="CW6" s="58"/>
      <c r="CX6" s="58"/>
      <c r="CY6" s="58"/>
      <c r="CZ6" s="59" t="s">
        <v>1</v>
      </c>
      <c r="DA6" s="59" t="s">
        <v>7</v>
      </c>
      <c r="DB6" s="59"/>
      <c r="DC6" s="59"/>
      <c r="DD6" s="58" t="s">
        <v>5</v>
      </c>
      <c r="DE6" s="56"/>
      <c r="DF6" s="58"/>
      <c r="DG6" s="58"/>
      <c r="DH6" s="52">
        <f>COUNTIF(E6:DG6,"МАТ")</f>
        <v>3</v>
      </c>
      <c r="DI6" s="52">
        <f>COUNTIF(F6:DH6,"РУС")</f>
        <v>3</v>
      </c>
      <c r="DJ6" s="52">
        <f>COUNTIF(G6:DI6,"АЛГ")</f>
        <v>0</v>
      </c>
      <c r="DK6" s="52">
        <f>COUNTIF(H6:DJ6,"ГЕМ")</f>
        <v>0</v>
      </c>
      <c r="DL6" s="52">
        <f>COUNTIF(I6:DK6,"ОКР")</f>
        <v>0</v>
      </c>
      <c r="DM6" s="52">
        <f>COUNTIF(J6:DL6,"БИО")</f>
        <v>0</v>
      </c>
      <c r="DN6" s="52">
        <f>COUNTIF(K6:DM6,"ГЕО")</f>
        <v>0</v>
      </c>
      <c r="DO6" s="52">
        <f>COUNTIF(L6:DN6,"ИНФ")</f>
        <v>0</v>
      </c>
      <c r="DP6" s="52">
        <f>COUNTIF(M6:DO6,"ИСТ")</f>
        <v>0</v>
      </c>
      <c r="DQ6" s="52">
        <f>COUNTIF(N6:DP6,"ОБЩ")</f>
        <v>0</v>
      </c>
      <c r="DR6" s="52">
        <f>COUNTIF(O6:DQ6,"ФИЗ")</f>
        <v>0</v>
      </c>
      <c r="DS6" s="52">
        <f>COUNTIF(P6:DR6,"ХИМ")</f>
        <v>0</v>
      </c>
      <c r="DT6" s="52">
        <f>COUNTIF(Q6:DS6,"АНГ")</f>
        <v>3</v>
      </c>
      <c r="DU6" s="52">
        <f>COUNTIF(R6:DT6,"НЕМ")</f>
        <v>0</v>
      </c>
      <c r="DV6" s="52">
        <f>COUNTIF(S6:DU6,"ФРА")</f>
        <v>0</v>
      </c>
      <c r="DW6" s="52">
        <f>COUNTIF(T6:DV6,"ЛИТ")</f>
        <v>0</v>
      </c>
      <c r="DX6" s="52">
        <f>COUNTIF(U6:DW6,"ОБЖ")</f>
        <v>0</v>
      </c>
      <c r="DY6" s="52">
        <f>COUNTIF(V6:DX6,"ФЗР")</f>
        <v>0</v>
      </c>
      <c r="DZ6" s="52">
        <f>COUNTIF(W6:DY6,"МУЗ")</f>
        <v>0</v>
      </c>
      <c r="EA6" s="52">
        <f>COUNTIF(X6:DZ6,"ТЕХ")</f>
        <v>0</v>
      </c>
      <c r="EB6" s="52">
        <f>COUNTIF(AA6:EA6,"АСТ")</f>
        <v>0</v>
      </c>
      <c r="EC6" s="52">
        <f>COUNTIF(AA6:EB6,"КУБ")</f>
        <v>0</v>
      </c>
      <c r="ED6" s="54"/>
      <c r="EE6" s="54"/>
      <c r="EF6" s="54"/>
      <c r="EG6" s="54"/>
      <c r="EH6" s="54"/>
      <c r="EI6" s="54"/>
      <c r="EJ6" s="54"/>
      <c r="EK6" s="54"/>
      <c r="EL6" s="54"/>
      <c r="EM6" s="54"/>
    </row>
    <row r="7" spans="1:143" ht="16.149999999999999" customHeight="1" x14ac:dyDescent="0.25">
      <c r="A7" s="60" t="s">
        <v>28</v>
      </c>
      <c r="B7" s="72" t="s">
        <v>29</v>
      </c>
      <c r="C7" s="54"/>
      <c r="D7" s="61" t="s">
        <v>13</v>
      </c>
      <c r="E7" s="56"/>
      <c r="F7" s="56"/>
      <c r="G7" s="56"/>
      <c r="H7" s="56"/>
      <c r="I7" s="56"/>
      <c r="J7" s="56"/>
      <c r="K7" s="56"/>
      <c r="L7" s="56"/>
      <c r="M7" s="56" t="s">
        <v>1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 t="s">
        <v>7</v>
      </c>
      <c r="AK7" s="56"/>
      <c r="AL7" s="56"/>
      <c r="AM7" s="56"/>
      <c r="AN7" s="56"/>
      <c r="AO7" s="58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 t="s">
        <v>1</v>
      </c>
      <c r="BJ7" s="56"/>
      <c r="BK7" s="56"/>
      <c r="BL7" s="56"/>
      <c r="BM7" s="56" t="s">
        <v>5</v>
      </c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 t="s">
        <v>7</v>
      </c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8"/>
      <c r="CQ7" s="58" t="s">
        <v>5</v>
      </c>
      <c r="CR7" s="58"/>
      <c r="CS7" s="58"/>
      <c r="CT7" s="58"/>
      <c r="CU7" s="58"/>
      <c r="CV7" s="58"/>
      <c r="CW7" s="58"/>
      <c r="CX7" s="58"/>
      <c r="CY7" s="58"/>
      <c r="CZ7" s="59"/>
      <c r="DA7" s="59" t="s">
        <v>1</v>
      </c>
      <c r="DB7" s="59"/>
      <c r="DC7" s="59"/>
      <c r="DD7" s="58" t="s">
        <v>5</v>
      </c>
      <c r="DE7" s="56" t="s">
        <v>7</v>
      </c>
      <c r="DF7" s="58"/>
      <c r="DG7" s="58"/>
      <c r="DH7" s="52">
        <f>COUNTIF(E7:DG7,"МАТ")</f>
        <v>3</v>
      </c>
      <c r="DI7" s="52">
        <f>COUNTIF(F7:DH7,"РУС")</f>
        <v>3</v>
      </c>
      <c r="DJ7" s="52">
        <f>COUNTIF(G7:DI7,"АЛГ")</f>
        <v>0</v>
      </c>
      <c r="DK7" s="52">
        <f>COUNTIF(H7:DJ7,"ГЕМ")</f>
        <v>0</v>
      </c>
      <c r="DL7" s="52">
        <f>COUNTIF(I7:DK7,"ОКР")</f>
        <v>0</v>
      </c>
      <c r="DM7" s="52">
        <f>COUNTIF(J7:DL7,"БИО")</f>
        <v>0</v>
      </c>
      <c r="DN7" s="52">
        <f>COUNTIF(K7:DM7,"ГЕО")</f>
        <v>0</v>
      </c>
      <c r="DO7" s="52">
        <f>COUNTIF(L7:DN7,"ИНФ")</f>
        <v>0</v>
      </c>
      <c r="DP7" s="52">
        <f>COUNTIF(M7:DO7,"ИСТ")</f>
        <v>0</v>
      </c>
      <c r="DQ7" s="52">
        <f>COUNTIF(N7:DP7,"ОБЩ")</f>
        <v>0</v>
      </c>
      <c r="DR7" s="52">
        <f>COUNTIF(O7:DQ7,"ФИЗ")</f>
        <v>0</v>
      </c>
      <c r="DS7" s="52">
        <f>COUNTIF(P7:DR7,"ХИМ")</f>
        <v>0</v>
      </c>
      <c r="DT7" s="52">
        <f>COUNTIF(Q7:DS7,"АНГ")</f>
        <v>3</v>
      </c>
      <c r="DU7" s="52">
        <f>COUNTIF(R7:DT7,"НЕМ")</f>
        <v>0</v>
      </c>
      <c r="DV7" s="52">
        <f>COUNTIF(S7:DU7,"ФРА")</f>
        <v>0</v>
      </c>
      <c r="DW7" s="52">
        <f>COUNTIF(T7:DV7,"ЛИТ")</f>
        <v>0</v>
      </c>
      <c r="DX7" s="52">
        <f>COUNTIF(U7:DW7,"ОБЖ")</f>
        <v>0</v>
      </c>
      <c r="DY7" s="52">
        <f>COUNTIF(V7:DX7,"ФЗР")</f>
        <v>0</v>
      </c>
      <c r="DZ7" s="52">
        <f>COUNTIF(W7:DY7,"МУЗ")</f>
        <v>0</v>
      </c>
      <c r="EA7" s="52">
        <f>COUNTIF(X7:DZ7,"ТЕХ")</f>
        <v>0</v>
      </c>
      <c r="EB7" s="52">
        <f>COUNTIF(AA7:EA7,"АСТ")</f>
        <v>0</v>
      </c>
      <c r="EC7" s="52">
        <f>COUNTIF(AA7:EB7,"КУБ")</f>
        <v>0</v>
      </c>
      <c r="ED7" s="54"/>
      <c r="EE7" s="54"/>
      <c r="EF7" s="54"/>
      <c r="EG7" s="54"/>
      <c r="EH7" s="54"/>
      <c r="EI7" s="54"/>
      <c r="EJ7" s="54"/>
      <c r="EK7" s="54"/>
      <c r="EL7" s="54"/>
      <c r="EM7" s="54"/>
    </row>
    <row r="8" spans="1:143" ht="16.149999999999999" customHeight="1" x14ac:dyDescent="0.25">
      <c r="A8" s="60" t="s">
        <v>57</v>
      </c>
      <c r="B8" s="72" t="s">
        <v>34</v>
      </c>
      <c r="C8" s="54"/>
      <c r="D8" s="61" t="s">
        <v>74</v>
      </c>
      <c r="E8" s="56"/>
      <c r="F8" s="56"/>
      <c r="G8" s="56"/>
      <c r="H8" s="56"/>
      <c r="I8" s="56"/>
      <c r="J8" s="56"/>
      <c r="K8" s="56"/>
      <c r="L8" s="56"/>
      <c r="M8" s="56" t="s">
        <v>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 t="s">
        <v>7</v>
      </c>
      <c r="AK8" s="56"/>
      <c r="AL8" s="56"/>
      <c r="AM8" s="56"/>
      <c r="AN8" s="56"/>
      <c r="AO8" s="58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 t="s">
        <v>1</v>
      </c>
      <c r="BJ8" s="56"/>
      <c r="BK8" s="56"/>
      <c r="BL8" s="56"/>
      <c r="BM8" s="56" t="s">
        <v>5</v>
      </c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 t="s">
        <v>7</v>
      </c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8"/>
      <c r="CQ8" s="58" t="s">
        <v>5</v>
      </c>
      <c r="CR8" s="58"/>
      <c r="CS8" s="58"/>
      <c r="CT8" s="58"/>
      <c r="CU8" s="58"/>
      <c r="CV8" s="58"/>
      <c r="CW8" s="58"/>
      <c r="CX8" s="58"/>
      <c r="CY8" s="58"/>
      <c r="CZ8" s="59"/>
      <c r="DA8" s="59" t="s">
        <v>1</v>
      </c>
      <c r="DB8" s="59"/>
      <c r="DC8" s="59"/>
      <c r="DD8" s="58" t="s">
        <v>5</v>
      </c>
      <c r="DE8" s="56" t="s">
        <v>7</v>
      </c>
      <c r="DF8" s="58"/>
      <c r="DG8" s="58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4"/>
      <c r="EE8" s="54"/>
      <c r="EF8" s="54"/>
      <c r="EG8" s="54"/>
      <c r="EH8" s="54"/>
      <c r="EI8" s="54"/>
      <c r="EJ8" s="54"/>
      <c r="EK8" s="54"/>
      <c r="EL8" s="54"/>
      <c r="EM8" s="54"/>
    </row>
    <row r="9" spans="1:143" ht="16.149999999999999" customHeight="1" x14ac:dyDescent="0.25">
      <c r="A9" s="60" t="s">
        <v>14</v>
      </c>
      <c r="B9" s="72" t="s">
        <v>14</v>
      </c>
      <c r="C9" s="54"/>
      <c r="D9" s="61" t="s">
        <v>75</v>
      </c>
      <c r="E9" s="56"/>
      <c r="F9" s="56"/>
      <c r="G9" s="56"/>
      <c r="H9" s="56"/>
      <c r="I9" s="56"/>
      <c r="J9" s="56"/>
      <c r="K9" s="56"/>
      <c r="L9" s="56"/>
      <c r="M9" s="56" t="s">
        <v>1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 t="s">
        <v>7</v>
      </c>
      <c r="AK9" s="56"/>
      <c r="AL9" s="56"/>
      <c r="AM9" s="56"/>
      <c r="AN9" s="56"/>
      <c r="AO9" s="58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 t="s">
        <v>1</v>
      </c>
      <c r="BJ9" s="56"/>
      <c r="BK9" s="56"/>
      <c r="BL9" s="56"/>
      <c r="BM9" s="56" t="s">
        <v>5</v>
      </c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 t="s">
        <v>7</v>
      </c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8"/>
      <c r="CQ9" s="58" t="s">
        <v>5</v>
      </c>
      <c r="CR9" s="58"/>
      <c r="CS9" s="58"/>
      <c r="CT9" s="58"/>
      <c r="CU9" s="58"/>
      <c r="CV9" s="58"/>
      <c r="CW9" s="58"/>
      <c r="CX9" s="58"/>
      <c r="CY9" s="58"/>
      <c r="CZ9" s="59"/>
      <c r="DA9" s="59" t="s">
        <v>1</v>
      </c>
      <c r="DB9" s="59"/>
      <c r="DC9" s="59"/>
      <c r="DD9" s="58" t="s">
        <v>5</v>
      </c>
      <c r="DE9" s="56" t="s">
        <v>7</v>
      </c>
      <c r="DF9" s="58"/>
      <c r="DG9" s="58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4"/>
      <c r="EE9" s="54"/>
      <c r="EF9" s="54"/>
      <c r="EG9" s="54"/>
      <c r="EH9" s="54"/>
      <c r="EI9" s="54"/>
      <c r="EJ9" s="54"/>
      <c r="EK9" s="54"/>
      <c r="EL9" s="54"/>
      <c r="EM9" s="54"/>
    </row>
    <row r="10" spans="1:143" ht="16.149999999999999" customHeight="1" x14ac:dyDescent="0.25">
      <c r="A10" s="60" t="s">
        <v>36</v>
      </c>
      <c r="B10" s="72" t="s">
        <v>37</v>
      </c>
      <c r="C10" s="54"/>
      <c r="D10" s="61" t="s">
        <v>76</v>
      </c>
      <c r="E10" s="56"/>
      <c r="F10" s="56"/>
      <c r="G10" s="56"/>
      <c r="H10" s="56"/>
      <c r="I10" s="56"/>
      <c r="J10" s="56"/>
      <c r="K10" s="56"/>
      <c r="L10" s="56"/>
      <c r="M10" s="56" t="s">
        <v>1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 t="s">
        <v>7</v>
      </c>
      <c r="AK10" s="56"/>
      <c r="AL10" s="56"/>
      <c r="AM10" s="56"/>
      <c r="AN10" s="56"/>
      <c r="AO10" s="58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 t="s">
        <v>1</v>
      </c>
      <c r="BJ10" s="56"/>
      <c r="BK10" s="56"/>
      <c r="BL10" s="56"/>
      <c r="BM10" s="56" t="s">
        <v>5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 t="s">
        <v>7</v>
      </c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8"/>
      <c r="CQ10" s="58" t="s">
        <v>5</v>
      </c>
      <c r="CR10" s="58"/>
      <c r="CS10" s="58"/>
      <c r="CT10" s="58"/>
      <c r="CU10" s="58"/>
      <c r="CV10" s="58"/>
      <c r="CW10" s="58"/>
      <c r="CX10" s="58"/>
      <c r="CY10" s="58"/>
      <c r="CZ10" s="59"/>
      <c r="DA10" s="59" t="s">
        <v>1</v>
      </c>
      <c r="DB10" s="59"/>
      <c r="DC10" s="59"/>
      <c r="DD10" s="58" t="s">
        <v>5</v>
      </c>
      <c r="DE10" s="56" t="s">
        <v>7</v>
      </c>
      <c r="DF10" s="58"/>
      <c r="DG10" s="58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4"/>
      <c r="EE10" s="54"/>
      <c r="EF10" s="54"/>
      <c r="EG10" s="54"/>
      <c r="EH10" s="54"/>
      <c r="EI10" s="54"/>
      <c r="EJ10" s="54"/>
      <c r="EK10" s="54"/>
      <c r="EL10" s="54"/>
      <c r="EM10" s="54"/>
    </row>
    <row r="11" spans="1:143" ht="16.149999999999999" customHeight="1" x14ac:dyDescent="0.25">
      <c r="A11" s="60" t="s">
        <v>22</v>
      </c>
      <c r="B11" s="72" t="s">
        <v>23</v>
      </c>
      <c r="C11" s="62" t="s">
        <v>15</v>
      </c>
      <c r="D11" s="61" t="s">
        <v>16</v>
      </c>
      <c r="E11" s="56"/>
      <c r="F11" s="56"/>
      <c r="G11" s="56"/>
      <c r="H11" s="56"/>
      <c r="I11" s="56"/>
      <c r="J11" s="56"/>
      <c r="K11" s="56" t="s">
        <v>7</v>
      </c>
      <c r="L11" s="56"/>
      <c r="M11" s="56"/>
      <c r="N11" s="56"/>
      <c r="O11" s="56"/>
      <c r="P11" s="56"/>
      <c r="Q11" s="56" t="s">
        <v>1</v>
      </c>
      <c r="R11" s="56"/>
      <c r="S11" s="56" t="s">
        <v>5</v>
      </c>
      <c r="T11" s="56"/>
      <c r="U11" s="56"/>
      <c r="V11" s="56"/>
      <c r="W11" s="56"/>
      <c r="X11" s="56"/>
      <c r="Y11" s="56" t="s">
        <v>7</v>
      </c>
      <c r="Z11" s="56"/>
      <c r="AA11" s="56"/>
      <c r="AB11" s="56"/>
      <c r="AC11" s="56"/>
      <c r="AD11" s="56"/>
      <c r="AE11" s="56" t="s">
        <v>5</v>
      </c>
      <c r="AF11" s="56"/>
      <c r="AG11" s="56"/>
      <c r="AH11" s="56"/>
      <c r="AI11" s="56" t="s">
        <v>7</v>
      </c>
      <c r="AJ11" s="56"/>
      <c r="AK11" s="56"/>
      <c r="AL11" s="56"/>
      <c r="AM11" s="56"/>
      <c r="AN11" s="56"/>
      <c r="AO11" s="56"/>
      <c r="AP11" s="56" t="s">
        <v>5</v>
      </c>
      <c r="AQ11" s="56"/>
      <c r="AR11" s="56"/>
      <c r="AS11" s="56"/>
      <c r="AT11" s="56"/>
      <c r="AU11" s="56" t="s">
        <v>1</v>
      </c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 t="s">
        <v>7</v>
      </c>
      <c r="BH11" s="56"/>
      <c r="BI11" s="56" t="s">
        <v>1</v>
      </c>
      <c r="BJ11" s="56"/>
      <c r="BK11" s="56"/>
      <c r="BL11" s="56"/>
      <c r="BM11" s="56" t="s">
        <v>5</v>
      </c>
      <c r="BN11" s="56"/>
      <c r="BO11" s="56"/>
      <c r="BP11" s="56"/>
      <c r="BQ11" s="56"/>
      <c r="BR11" s="56"/>
      <c r="BS11" s="56"/>
      <c r="BT11" s="56"/>
      <c r="BU11" s="56"/>
      <c r="BV11" s="56" t="s">
        <v>7</v>
      </c>
      <c r="BW11" s="56"/>
      <c r="BX11" s="56"/>
      <c r="BY11" s="56"/>
      <c r="BZ11" s="56" t="s">
        <v>5</v>
      </c>
      <c r="CA11" s="56"/>
      <c r="CB11" s="56"/>
      <c r="CC11" s="56"/>
      <c r="CD11" s="56"/>
      <c r="CE11" s="56"/>
      <c r="CF11" s="56" t="s">
        <v>7</v>
      </c>
      <c r="CG11" s="56"/>
      <c r="CH11" s="56"/>
      <c r="CI11" s="56"/>
      <c r="CJ11" s="56"/>
      <c r="CK11" s="56"/>
      <c r="CL11" s="56" t="s">
        <v>5</v>
      </c>
      <c r="CM11" s="56"/>
      <c r="CN11" s="56" t="s">
        <v>1</v>
      </c>
      <c r="CO11" s="56"/>
      <c r="CP11" s="58"/>
      <c r="CQ11" s="58"/>
      <c r="CR11" s="58" t="s">
        <v>7</v>
      </c>
      <c r="CS11" s="58"/>
      <c r="CT11" s="56"/>
      <c r="CU11" s="58"/>
      <c r="CV11" s="58"/>
      <c r="CW11" s="58"/>
      <c r="CX11" s="58"/>
      <c r="CY11" s="56" t="s">
        <v>5</v>
      </c>
      <c r="CZ11" s="59"/>
      <c r="DA11" s="59" t="s">
        <v>7</v>
      </c>
      <c r="DB11" s="59" t="s">
        <v>1</v>
      </c>
      <c r="DC11" s="59"/>
      <c r="DD11" s="58"/>
      <c r="DE11" s="58"/>
      <c r="DF11" s="58"/>
      <c r="DG11" s="58"/>
      <c r="DH11" s="52">
        <f>COUNTIF(E11:DG11,"МАТ")</f>
        <v>7</v>
      </c>
      <c r="DI11" s="52">
        <f>COUNTIF(F11:DH11,"РУС")</f>
        <v>5</v>
      </c>
      <c r="DJ11" s="52">
        <f>COUNTIF(G11:DI11,"АЛГ")</f>
        <v>0</v>
      </c>
      <c r="DK11" s="52">
        <f>COUNTIF(H11:DJ11,"ГЕМ")</f>
        <v>0</v>
      </c>
      <c r="DL11" s="52">
        <f>COUNTIF(I11:DK11,"ОКР")</f>
        <v>0</v>
      </c>
      <c r="DM11" s="52">
        <f>COUNTIF(J11:DL11,"БИО")</f>
        <v>0</v>
      </c>
      <c r="DN11" s="52">
        <f>COUNTIF(K11:DM11,"ГЕО")</f>
        <v>0</v>
      </c>
      <c r="DO11" s="52">
        <f>COUNTIF(L11:DN11,"ИНФ")</f>
        <v>0</v>
      </c>
      <c r="DP11" s="52">
        <f>COUNTIF(M11:DO11,"ИСТ")</f>
        <v>0</v>
      </c>
      <c r="DQ11" s="52">
        <f>COUNTIF(N11:DP11,"ОБЩ")</f>
        <v>0</v>
      </c>
      <c r="DR11" s="52">
        <f>COUNTIF(O11:DQ11,"ФИЗ")</f>
        <v>0</v>
      </c>
      <c r="DS11" s="52">
        <f>COUNTIF(P11:DR11,"ХИМ")</f>
        <v>0</v>
      </c>
      <c r="DT11" s="52">
        <v>8</v>
      </c>
      <c r="DU11" s="52">
        <f>COUNTIF(R11:DT11,"НЕМ")</f>
        <v>0</v>
      </c>
      <c r="DV11" s="52">
        <f>COUNTIF(S11:DU11,"ФРА")</f>
        <v>0</v>
      </c>
      <c r="DW11" s="52">
        <f>COUNTIF(T11:DV11,"ЛИТ")</f>
        <v>0</v>
      </c>
      <c r="DX11" s="52">
        <f>COUNTIF(U11:DW11,"ОБЖ")</f>
        <v>0</v>
      </c>
      <c r="DY11" s="52">
        <f>COUNTIF(V11:DX11,"ФЗР")</f>
        <v>0</v>
      </c>
      <c r="DZ11" s="52">
        <f>COUNTIF(W11:DY11,"МУЗ")</f>
        <v>0</v>
      </c>
      <c r="EA11" s="52">
        <f>COUNTIF(X11:DZ11,"ТЕХ")</f>
        <v>0</v>
      </c>
      <c r="EB11" s="52">
        <f>COUNTIF(AA11:EA11,"АСТ")</f>
        <v>0</v>
      </c>
      <c r="EC11" s="52">
        <f>COUNTIF(AA11:EB11,"КУБ")</f>
        <v>0</v>
      </c>
      <c r="ED11" s="54"/>
      <c r="EE11" s="54"/>
      <c r="EF11" s="54"/>
      <c r="EG11" s="54"/>
      <c r="EH11" s="54"/>
      <c r="EI11" s="54"/>
      <c r="EJ11" s="54"/>
      <c r="EK11" s="54"/>
      <c r="EL11" s="54"/>
      <c r="EM11" s="54"/>
    </row>
    <row r="12" spans="1:143" ht="16.149999999999999" customHeight="1" x14ac:dyDescent="0.25">
      <c r="A12" s="60" t="s">
        <v>66</v>
      </c>
      <c r="B12" s="72" t="s">
        <v>67</v>
      </c>
      <c r="C12" s="62"/>
      <c r="D12" s="61" t="s">
        <v>19</v>
      </c>
      <c r="E12" s="56"/>
      <c r="F12" s="56"/>
      <c r="G12" s="56"/>
      <c r="H12" s="56"/>
      <c r="I12" s="56"/>
      <c r="J12" s="56"/>
      <c r="K12" s="56"/>
      <c r="L12" s="56" t="s">
        <v>7</v>
      </c>
      <c r="M12" s="56"/>
      <c r="N12" s="56"/>
      <c r="O12" s="56"/>
      <c r="P12" s="56"/>
      <c r="Q12" s="56" t="s">
        <v>1</v>
      </c>
      <c r="R12" s="56"/>
      <c r="S12" s="56" t="s">
        <v>5</v>
      </c>
      <c r="T12" s="56"/>
      <c r="U12" s="56"/>
      <c r="V12" s="56"/>
      <c r="W12" s="56"/>
      <c r="X12" s="56"/>
      <c r="Y12" s="56"/>
      <c r="Z12" s="56" t="s">
        <v>7</v>
      </c>
      <c r="AA12" s="56"/>
      <c r="AB12" s="56"/>
      <c r="AC12" s="56"/>
      <c r="AD12" s="56"/>
      <c r="AE12" s="56" t="s">
        <v>5</v>
      </c>
      <c r="AF12" s="56"/>
      <c r="AG12" s="56"/>
      <c r="AH12" s="56"/>
      <c r="AI12" s="56"/>
      <c r="AJ12" s="56" t="s">
        <v>7</v>
      </c>
      <c r="AK12" s="56"/>
      <c r="AL12" s="56"/>
      <c r="AM12" s="56"/>
      <c r="AN12" s="56"/>
      <c r="AO12" s="56"/>
      <c r="AP12" s="56" t="s">
        <v>5</v>
      </c>
      <c r="AQ12" s="56"/>
      <c r="AR12" s="56"/>
      <c r="AS12" s="56"/>
      <c r="AT12" s="56"/>
      <c r="AU12" s="56" t="s">
        <v>1</v>
      </c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 t="s">
        <v>1</v>
      </c>
      <c r="BJ12" s="56"/>
      <c r="BK12" s="56"/>
      <c r="BL12" s="56"/>
      <c r="BM12" s="56" t="s">
        <v>5</v>
      </c>
      <c r="BN12" s="56" t="s">
        <v>7</v>
      </c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 t="s">
        <v>5</v>
      </c>
      <c r="CA12" s="56"/>
      <c r="CB12" s="56"/>
      <c r="CC12" s="56" t="s">
        <v>7</v>
      </c>
      <c r="CD12" s="56"/>
      <c r="CE12" s="56"/>
      <c r="CF12" s="56"/>
      <c r="CG12" s="56"/>
      <c r="CH12" s="56"/>
      <c r="CI12" s="56" t="s">
        <v>7</v>
      </c>
      <c r="CJ12" s="56"/>
      <c r="CK12" s="56"/>
      <c r="CL12" s="56" t="s">
        <v>5</v>
      </c>
      <c r="CM12" s="56"/>
      <c r="CN12" s="56" t="s">
        <v>1</v>
      </c>
      <c r="CO12" s="56" t="s">
        <v>7</v>
      </c>
      <c r="CP12" s="58"/>
      <c r="CQ12" s="58"/>
      <c r="CR12" s="58"/>
      <c r="CS12" s="58"/>
      <c r="CT12" s="56"/>
      <c r="CU12" s="58"/>
      <c r="CV12" s="58"/>
      <c r="CW12" s="58"/>
      <c r="CX12" s="58"/>
      <c r="CY12" s="56" t="s">
        <v>5</v>
      </c>
      <c r="CZ12" s="58" t="s">
        <v>7</v>
      </c>
      <c r="DA12" s="58" t="s">
        <v>1</v>
      </c>
      <c r="DB12" s="58"/>
      <c r="DC12" s="58"/>
      <c r="DD12" s="56"/>
      <c r="DE12" s="58"/>
      <c r="DF12" s="58"/>
      <c r="DG12" s="58"/>
      <c r="DH12" s="52">
        <f>COUNTIF(E12:DG12,"МАТ")</f>
        <v>7</v>
      </c>
      <c r="DI12" s="52">
        <f>COUNTIF(F12:DH12,"РУС")</f>
        <v>5</v>
      </c>
      <c r="DJ12" s="52">
        <f>COUNTIF(G12:DI12,"АЛГ")</f>
        <v>0</v>
      </c>
      <c r="DK12" s="52">
        <f>COUNTIF(H12:DJ12,"ГЕМ")</f>
        <v>0</v>
      </c>
      <c r="DL12" s="52">
        <f>COUNTIF(I12:DK12,"ОКР")</f>
        <v>0</v>
      </c>
      <c r="DM12" s="52">
        <f>COUNTIF(J12:DL12,"БИО")</f>
        <v>0</v>
      </c>
      <c r="DN12" s="52">
        <f>COUNTIF(K12:DM12,"ГЕО")</f>
        <v>0</v>
      </c>
      <c r="DO12" s="52">
        <f>COUNTIF(L12:DN12,"ИНФ")</f>
        <v>0</v>
      </c>
      <c r="DP12" s="52">
        <f>COUNTIF(M12:DO12,"ИСТ")</f>
        <v>0</v>
      </c>
      <c r="DQ12" s="52">
        <f>COUNTIF(N12:DP12,"ОБЩ")</f>
        <v>0</v>
      </c>
      <c r="DR12" s="52">
        <f>COUNTIF(O12:DQ12,"ФИЗ")</f>
        <v>0</v>
      </c>
      <c r="DS12" s="52">
        <f>COUNTIF(P12:DR12,"ХИМ")</f>
        <v>0</v>
      </c>
      <c r="DT12" s="52">
        <v>8</v>
      </c>
      <c r="DU12" s="52">
        <f>COUNTIF(R12:DT12,"НЕМ")</f>
        <v>0</v>
      </c>
      <c r="DV12" s="52">
        <f>COUNTIF(S12:DU12,"ФРА")</f>
        <v>0</v>
      </c>
      <c r="DW12" s="52">
        <f>COUNTIF(T12:DV12,"ЛИТ")</f>
        <v>0</v>
      </c>
      <c r="DX12" s="52">
        <f>COUNTIF(U12:DW12,"ОБЖ")</f>
        <v>0</v>
      </c>
      <c r="DY12" s="52">
        <f>COUNTIF(V12:DX12,"ФЗР")</f>
        <v>0</v>
      </c>
      <c r="DZ12" s="52">
        <f>COUNTIF(W12:DY12,"МУЗ")</f>
        <v>0</v>
      </c>
      <c r="EA12" s="52">
        <f>COUNTIF(X12:DZ12,"ТЕХ")</f>
        <v>0</v>
      </c>
      <c r="EB12" s="52">
        <f>COUNTIF(AA12:EA12,"АСТ")</f>
        <v>0</v>
      </c>
      <c r="EC12" s="52">
        <f>COUNTIF(AA12:EB12,"КУБ")</f>
        <v>0</v>
      </c>
      <c r="ED12" s="54"/>
      <c r="EE12" s="54"/>
      <c r="EF12" s="54"/>
      <c r="EG12" s="54"/>
      <c r="EH12" s="54"/>
      <c r="EI12" s="54"/>
      <c r="EJ12" s="54"/>
      <c r="EK12" s="54"/>
      <c r="EL12" s="54"/>
      <c r="EM12" s="54"/>
    </row>
    <row r="13" spans="1:143" ht="16.149999999999999" customHeight="1" x14ac:dyDescent="0.25">
      <c r="A13" s="60" t="s">
        <v>2</v>
      </c>
      <c r="B13" s="72" t="s">
        <v>3</v>
      </c>
      <c r="C13" s="54"/>
      <c r="D13" s="61" t="s">
        <v>21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38"/>
      <c r="P13" s="38"/>
      <c r="Q13" s="38" t="s">
        <v>7</v>
      </c>
      <c r="R13" s="38" t="s">
        <v>1</v>
      </c>
      <c r="S13" s="38" t="s">
        <v>5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7</v>
      </c>
      <c r="AF13" s="38" t="s">
        <v>5</v>
      </c>
      <c r="AG13" s="38"/>
      <c r="AH13" s="38"/>
      <c r="AI13" s="38"/>
      <c r="AJ13" s="38"/>
      <c r="AK13" s="38"/>
      <c r="AL13" s="38"/>
      <c r="AM13" s="38"/>
      <c r="AN13" s="38"/>
      <c r="AO13" s="38" t="s">
        <v>7</v>
      </c>
      <c r="AP13" s="38" t="s">
        <v>5</v>
      </c>
      <c r="AQ13" s="38"/>
      <c r="AR13" s="38"/>
      <c r="AS13" s="38"/>
      <c r="AT13" s="38"/>
      <c r="AU13" s="38" t="s">
        <v>1</v>
      </c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 t="s">
        <v>1</v>
      </c>
      <c r="BJ13" s="38"/>
      <c r="BK13" s="38"/>
      <c r="BL13" s="38"/>
      <c r="BM13" s="38" t="s">
        <v>7</v>
      </c>
      <c r="BN13" s="38" t="s">
        <v>5</v>
      </c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 t="s">
        <v>5</v>
      </c>
      <c r="CA13" s="38"/>
      <c r="CB13" s="38" t="s">
        <v>7</v>
      </c>
      <c r="CC13" s="38"/>
      <c r="CD13" s="38"/>
      <c r="CE13" s="38"/>
      <c r="CF13" s="38"/>
      <c r="CG13" s="38"/>
      <c r="CH13" s="38"/>
      <c r="CI13" s="38"/>
      <c r="CJ13" s="38"/>
      <c r="CK13" s="38" t="s">
        <v>5</v>
      </c>
      <c r="CL13" s="38" t="s">
        <v>7</v>
      </c>
      <c r="CM13" s="38"/>
      <c r="CN13" s="38" t="s">
        <v>1</v>
      </c>
      <c r="CO13" s="38"/>
      <c r="CP13" s="59"/>
      <c r="CQ13" s="59"/>
      <c r="CR13" s="59"/>
      <c r="CS13" s="59"/>
      <c r="CT13" s="38"/>
      <c r="CU13" s="59"/>
      <c r="CV13" s="59"/>
      <c r="CW13" s="59"/>
      <c r="CX13" s="59"/>
      <c r="CY13" s="38" t="s">
        <v>7</v>
      </c>
      <c r="CZ13" s="59" t="s">
        <v>5</v>
      </c>
      <c r="DA13" s="59" t="s">
        <v>1</v>
      </c>
      <c r="DB13" s="59"/>
      <c r="DC13" s="59"/>
      <c r="DD13" s="59" t="s">
        <v>7</v>
      </c>
      <c r="DE13" s="59"/>
      <c r="DF13" s="59"/>
      <c r="DG13" s="59"/>
      <c r="DH13" s="52">
        <f>COUNTIF(E13:DG13,"МАТ")</f>
        <v>7</v>
      </c>
      <c r="DI13" s="52">
        <f>COUNTIF(F13:DH13,"РУС")</f>
        <v>5</v>
      </c>
      <c r="DJ13" s="52">
        <f>COUNTIF(G13:DI13,"АЛГ")</f>
        <v>0</v>
      </c>
      <c r="DK13" s="52">
        <f>COUNTIF(H13:DJ13,"ГЕМ")</f>
        <v>0</v>
      </c>
      <c r="DL13" s="52">
        <f>COUNTIF(I13:DK13,"ОКР")</f>
        <v>0</v>
      </c>
      <c r="DM13" s="52">
        <f>COUNTIF(J13:DL13,"БИО")</f>
        <v>0</v>
      </c>
      <c r="DN13" s="52">
        <f>COUNTIF(K13:DM13,"ГЕО")</f>
        <v>0</v>
      </c>
      <c r="DO13" s="52">
        <f>COUNTIF(L13:DN13,"ИНФ")</f>
        <v>0</v>
      </c>
      <c r="DP13" s="52">
        <f>COUNTIF(M13:DO13,"ИСТ")</f>
        <v>0</v>
      </c>
      <c r="DQ13" s="52">
        <f>COUNTIF(N13:DP13,"ОБЩ")</f>
        <v>0</v>
      </c>
      <c r="DR13" s="52">
        <f>COUNTIF(O13:DQ13,"ФИЗ")</f>
        <v>0</v>
      </c>
      <c r="DS13" s="52">
        <f>COUNTIF(P13:DR13,"ХИМ")</f>
        <v>0</v>
      </c>
      <c r="DT13" s="52">
        <f>COUNTIF(Q13:DS13,"АНГ")</f>
        <v>8</v>
      </c>
      <c r="DU13" s="52">
        <f>COUNTIF(R13:DT13,"НЕМ")</f>
        <v>0</v>
      </c>
      <c r="DV13" s="52">
        <f>COUNTIF(S13:DU13,"ФРА")</f>
        <v>0</v>
      </c>
      <c r="DW13" s="52">
        <f>COUNTIF(T13:DV13,"ЛИТ")</f>
        <v>0</v>
      </c>
      <c r="DX13" s="52">
        <f>COUNTIF(U13:DW13,"ОБЖ")</f>
        <v>0</v>
      </c>
      <c r="DY13" s="52">
        <f>COUNTIF(V13:DX13,"ФЗР")</f>
        <v>0</v>
      </c>
      <c r="DZ13" s="52">
        <f>COUNTIF(W13:DY13,"МУЗ")</f>
        <v>0</v>
      </c>
      <c r="EA13" s="52">
        <f>COUNTIF(X13:DZ13,"ТЕХ")</f>
        <v>0</v>
      </c>
      <c r="EB13" s="52">
        <f>COUNTIF(AA13:EA13,"АСТ")</f>
        <v>0</v>
      </c>
      <c r="EC13" s="52">
        <f>COUNTIF(AA13:EB13,"КУБ")</f>
        <v>0</v>
      </c>
      <c r="ED13" s="54"/>
      <c r="EE13" s="54"/>
      <c r="EF13" s="54"/>
      <c r="EG13" s="54"/>
      <c r="EH13" s="54"/>
      <c r="EI13" s="54"/>
      <c r="EJ13" s="54"/>
      <c r="EK13" s="54"/>
      <c r="EL13" s="54"/>
      <c r="EM13" s="54"/>
    </row>
    <row r="14" spans="1:143" ht="16.149999999999999" customHeight="1" x14ac:dyDescent="0.25">
      <c r="A14" s="60" t="s">
        <v>12</v>
      </c>
      <c r="B14" s="72" t="s">
        <v>5</v>
      </c>
      <c r="C14" s="54"/>
      <c r="D14" s="61" t="s">
        <v>77</v>
      </c>
      <c r="E14" s="56"/>
      <c r="F14" s="56"/>
      <c r="G14" s="56"/>
      <c r="H14" s="56" t="s">
        <v>7</v>
      </c>
      <c r="I14" s="56"/>
      <c r="J14" s="56"/>
      <c r="K14" s="56"/>
      <c r="L14" s="56"/>
      <c r="M14" s="56"/>
      <c r="N14" s="56"/>
      <c r="O14" s="38"/>
      <c r="P14" s="38"/>
      <c r="Q14" s="38" t="s">
        <v>1</v>
      </c>
      <c r="R14" s="38"/>
      <c r="S14" s="38" t="s">
        <v>5</v>
      </c>
      <c r="T14" s="38"/>
      <c r="U14" s="38"/>
      <c r="V14" s="38"/>
      <c r="W14" s="38"/>
      <c r="X14" s="38" t="s">
        <v>7</v>
      </c>
      <c r="Y14" s="38"/>
      <c r="Z14" s="38"/>
      <c r="AA14" s="38"/>
      <c r="AB14" s="38"/>
      <c r="AC14" s="38"/>
      <c r="AD14" s="38"/>
      <c r="AE14" s="38" t="s">
        <v>5</v>
      </c>
      <c r="AF14" s="38" t="s">
        <v>7</v>
      </c>
      <c r="AG14" s="38"/>
      <c r="AH14" s="38"/>
      <c r="AI14" s="38"/>
      <c r="AJ14" s="38"/>
      <c r="AK14" s="38"/>
      <c r="AL14" s="38"/>
      <c r="AM14" s="38"/>
      <c r="AN14" s="38"/>
      <c r="AO14" s="38"/>
      <c r="AP14" s="38" t="s">
        <v>5</v>
      </c>
      <c r="AQ14" s="38"/>
      <c r="AR14" s="38"/>
      <c r="AS14" s="38"/>
      <c r="AT14" s="38"/>
      <c r="AU14" s="38" t="s">
        <v>1</v>
      </c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 t="s">
        <v>1</v>
      </c>
      <c r="BJ14" s="38" t="s">
        <v>7</v>
      </c>
      <c r="BK14" s="38"/>
      <c r="BL14" s="38"/>
      <c r="BM14" s="38" t="s">
        <v>5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 t="s">
        <v>5</v>
      </c>
      <c r="CA14" s="38" t="s">
        <v>7</v>
      </c>
      <c r="CB14" s="38"/>
      <c r="CC14" s="38"/>
      <c r="CD14" s="38"/>
      <c r="CE14" s="38"/>
      <c r="CF14" s="38"/>
      <c r="CG14" s="38"/>
      <c r="CH14" s="38"/>
      <c r="CI14" s="38" t="s">
        <v>7</v>
      </c>
      <c r="CJ14" s="38"/>
      <c r="CK14" s="38"/>
      <c r="CL14" s="38" t="s">
        <v>5</v>
      </c>
      <c r="CM14" s="38"/>
      <c r="CN14" s="38" t="s">
        <v>1</v>
      </c>
      <c r="CO14" s="38"/>
      <c r="CP14" s="59"/>
      <c r="CQ14" s="59"/>
      <c r="CR14" s="59"/>
      <c r="CS14" s="59"/>
      <c r="CT14" s="38"/>
      <c r="CU14" s="59"/>
      <c r="CV14" s="59"/>
      <c r="CW14" s="59" t="s">
        <v>7</v>
      </c>
      <c r="CX14" s="59"/>
      <c r="CY14" s="38" t="s">
        <v>5</v>
      </c>
      <c r="CZ14" s="59"/>
      <c r="DA14" s="59" t="s">
        <v>1</v>
      </c>
      <c r="DB14" s="59"/>
      <c r="DC14" s="59"/>
      <c r="DD14" s="59"/>
      <c r="DE14" s="59" t="s">
        <v>7</v>
      </c>
      <c r="DF14" s="59"/>
      <c r="DG14" s="59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4"/>
      <c r="EE14" s="54"/>
      <c r="EF14" s="54"/>
      <c r="EG14" s="54"/>
      <c r="EH14" s="54"/>
      <c r="EI14" s="54"/>
      <c r="EJ14" s="54"/>
      <c r="EK14" s="54"/>
      <c r="EL14" s="54"/>
      <c r="EM14" s="54"/>
    </row>
    <row r="15" spans="1:143" ht="16.149999999999999" customHeight="1" x14ac:dyDescent="0.25">
      <c r="A15" s="63" t="s">
        <v>58</v>
      </c>
      <c r="B15" s="73" t="s">
        <v>20</v>
      </c>
      <c r="C15" s="54"/>
      <c r="D15" s="61" t="s">
        <v>78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38"/>
      <c r="P15" s="38" t="s">
        <v>7</v>
      </c>
      <c r="Q15" s="38" t="s">
        <v>1</v>
      </c>
      <c r="R15" s="38"/>
      <c r="S15" s="38" t="s">
        <v>5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 t="s">
        <v>7</v>
      </c>
      <c r="AF15" s="38" t="s">
        <v>5</v>
      </c>
      <c r="AG15" s="38"/>
      <c r="AH15" s="38"/>
      <c r="AI15" s="38"/>
      <c r="AJ15" s="38"/>
      <c r="AK15" s="38"/>
      <c r="AL15" s="38"/>
      <c r="AM15" s="38"/>
      <c r="AN15" s="38" t="s">
        <v>7</v>
      </c>
      <c r="AO15" s="38"/>
      <c r="AP15" s="38" t="s">
        <v>5</v>
      </c>
      <c r="AQ15" s="38"/>
      <c r="AR15" s="38"/>
      <c r="AS15" s="38"/>
      <c r="AT15" s="38"/>
      <c r="AU15" s="38" t="s">
        <v>1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 t="s">
        <v>1</v>
      </c>
      <c r="BJ15" s="38"/>
      <c r="BK15" s="38"/>
      <c r="BL15" s="38" t="s">
        <v>7</v>
      </c>
      <c r="BM15" s="38" t="s">
        <v>5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 t="s">
        <v>5</v>
      </c>
      <c r="CA15" s="38"/>
      <c r="CB15" s="38" t="s">
        <v>7</v>
      </c>
      <c r="CC15" s="38"/>
      <c r="CD15" s="38"/>
      <c r="CE15" s="38"/>
      <c r="CF15" s="38"/>
      <c r="CG15" s="38"/>
      <c r="CH15" s="38"/>
      <c r="CI15" s="38"/>
      <c r="CJ15" s="38"/>
      <c r="CK15" s="38" t="s">
        <v>7</v>
      </c>
      <c r="CL15" s="38" t="s">
        <v>5</v>
      </c>
      <c r="CM15" s="38"/>
      <c r="CN15" s="38" t="s">
        <v>1</v>
      </c>
      <c r="CO15" s="38"/>
      <c r="CP15" s="59"/>
      <c r="CQ15" s="59"/>
      <c r="CR15" s="59"/>
      <c r="CS15" s="38"/>
      <c r="CT15" s="59"/>
      <c r="CU15" s="59"/>
      <c r="CV15" s="59"/>
      <c r="CW15" s="59"/>
      <c r="CX15" s="59" t="s">
        <v>7</v>
      </c>
      <c r="CY15" s="38" t="s">
        <v>5</v>
      </c>
      <c r="CZ15" s="59"/>
      <c r="DA15" s="59" t="s">
        <v>1</v>
      </c>
      <c r="DB15" s="59"/>
      <c r="DC15" s="59" t="s">
        <v>7</v>
      </c>
      <c r="DD15" s="59"/>
      <c r="DE15" s="59"/>
      <c r="DF15" s="59"/>
      <c r="DG15" s="59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4"/>
      <c r="EE15" s="54"/>
      <c r="EF15" s="54"/>
      <c r="EG15" s="54"/>
      <c r="EH15" s="54"/>
      <c r="EI15" s="54"/>
      <c r="EJ15" s="54"/>
      <c r="EK15" s="54"/>
      <c r="EL15" s="54"/>
      <c r="EM15" s="54"/>
    </row>
    <row r="16" spans="1:143" ht="16.149999999999999" customHeight="1" x14ac:dyDescent="0.25">
      <c r="A16" s="60" t="s">
        <v>59</v>
      </c>
      <c r="B16" s="72" t="s">
        <v>60</v>
      </c>
      <c r="C16" s="54"/>
      <c r="D16" s="61" t="s">
        <v>79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8"/>
      <c r="P16" s="38" t="s">
        <v>7</v>
      </c>
      <c r="Q16" s="38" t="s">
        <v>1</v>
      </c>
      <c r="R16" s="38"/>
      <c r="S16" s="38" t="s">
        <v>5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7</v>
      </c>
      <c r="AF16" s="38" t="s">
        <v>5</v>
      </c>
      <c r="AG16" s="38"/>
      <c r="AH16" s="38"/>
      <c r="AI16" s="38"/>
      <c r="AJ16" s="38"/>
      <c r="AK16" s="38"/>
      <c r="AL16" s="38"/>
      <c r="AM16" s="38"/>
      <c r="AN16" s="38" t="s">
        <v>7</v>
      </c>
      <c r="AO16" s="38"/>
      <c r="AP16" s="38" t="s">
        <v>5</v>
      </c>
      <c r="AQ16" s="38"/>
      <c r="AR16" s="38"/>
      <c r="AS16" s="38"/>
      <c r="AT16" s="38"/>
      <c r="AU16" s="38" t="s">
        <v>1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 t="s">
        <v>1</v>
      </c>
      <c r="BJ16" s="38"/>
      <c r="BK16" s="38"/>
      <c r="BL16" s="38" t="s">
        <v>7</v>
      </c>
      <c r="BM16" s="38" t="s">
        <v>5</v>
      </c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 t="s">
        <v>5</v>
      </c>
      <c r="CA16" s="38"/>
      <c r="CB16" s="38"/>
      <c r="CC16" s="38"/>
      <c r="CD16" s="38"/>
      <c r="CE16" s="38"/>
      <c r="CF16" s="38"/>
      <c r="CG16" s="38" t="s">
        <v>7</v>
      </c>
      <c r="CH16" s="38"/>
      <c r="CI16" s="38"/>
      <c r="CJ16" s="38"/>
      <c r="CK16" s="38" t="s">
        <v>7</v>
      </c>
      <c r="CL16" s="38" t="s">
        <v>5</v>
      </c>
      <c r="CM16" s="38"/>
      <c r="CN16" s="38" t="s">
        <v>1</v>
      </c>
      <c r="CO16" s="38"/>
      <c r="CP16" s="59"/>
      <c r="CQ16" s="59"/>
      <c r="CR16" s="59"/>
      <c r="CS16" s="59"/>
      <c r="CT16" s="38"/>
      <c r="CU16" s="59"/>
      <c r="CV16" s="59"/>
      <c r="CW16" s="59"/>
      <c r="CX16" s="59" t="s">
        <v>7</v>
      </c>
      <c r="CY16" s="38" t="s">
        <v>5</v>
      </c>
      <c r="CZ16" s="59"/>
      <c r="DA16" s="59" t="s">
        <v>1</v>
      </c>
      <c r="DB16" s="59"/>
      <c r="DC16" s="59" t="s">
        <v>7</v>
      </c>
      <c r="DD16" s="59"/>
      <c r="DE16" s="59"/>
      <c r="DF16" s="59"/>
      <c r="DG16" s="59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4"/>
      <c r="EE16" s="54"/>
      <c r="EF16" s="54"/>
      <c r="EG16" s="54"/>
      <c r="EH16" s="54"/>
      <c r="EI16" s="54"/>
      <c r="EJ16" s="54"/>
      <c r="EK16" s="54"/>
      <c r="EL16" s="54"/>
      <c r="EM16" s="54"/>
    </row>
    <row r="17" spans="1:143" ht="16.149999999999999" customHeight="1" x14ac:dyDescent="0.25">
      <c r="A17" s="60" t="s">
        <v>65</v>
      </c>
      <c r="B17" s="72" t="s">
        <v>65</v>
      </c>
      <c r="C17" s="54"/>
      <c r="D17" s="61" t="s">
        <v>80</v>
      </c>
      <c r="E17" s="56"/>
      <c r="F17" s="56"/>
      <c r="G17" s="56"/>
      <c r="H17" s="56" t="s">
        <v>7</v>
      </c>
      <c r="I17" s="56"/>
      <c r="J17" s="38"/>
      <c r="K17" s="56"/>
      <c r="L17" s="56"/>
      <c r="M17" s="56"/>
      <c r="N17" s="56"/>
      <c r="O17" s="38"/>
      <c r="P17" s="38"/>
      <c r="Q17" s="38" t="s">
        <v>1</v>
      </c>
      <c r="R17" s="38"/>
      <c r="S17" s="38" t="s">
        <v>5</v>
      </c>
      <c r="T17" s="38"/>
      <c r="U17" s="38"/>
      <c r="V17" s="38"/>
      <c r="W17" s="38"/>
      <c r="X17" s="38" t="s">
        <v>7</v>
      </c>
      <c r="Y17" s="38"/>
      <c r="Z17" s="38"/>
      <c r="AA17" s="38"/>
      <c r="AB17" s="38"/>
      <c r="AC17" s="38"/>
      <c r="AD17" s="38"/>
      <c r="AE17" s="38" t="s">
        <v>5</v>
      </c>
      <c r="AF17" s="38" t="s">
        <v>7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 t="s">
        <v>5</v>
      </c>
      <c r="AQ17" s="38"/>
      <c r="AR17" s="38"/>
      <c r="AS17" s="38"/>
      <c r="AT17" s="38"/>
      <c r="AU17" s="38" t="s">
        <v>1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 t="s">
        <v>1</v>
      </c>
      <c r="BJ17" s="38" t="s">
        <v>7</v>
      </c>
      <c r="BK17" s="38"/>
      <c r="BL17" s="38"/>
      <c r="BM17" s="38" t="s">
        <v>5</v>
      </c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 t="s">
        <v>5</v>
      </c>
      <c r="CA17" s="38" t="s">
        <v>7</v>
      </c>
      <c r="CB17" s="38"/>
      <c r="CC17" s="38"/>
      <c r="CD17" s="38"/>
      <c r="CE17" s="38"/>
      <c r="CF17" s="38"/>
      <c r="CG17" s="38"/>
      <c r="CH17" s="38"/>
      <c r="CI17" s="38" t="s">
        <v>7</v>
      </c>
      <c r="CJ17" s="38"/>
      <c r="CK17" s="38"/>
      <c r="CL17" s="38" t="s">
        <v>5</v>
      </c>
      <c r="CM17" s="38"/>
      <c r="CN17" s="38" t="s">
        <v>1</v>
      </c>
      <c r="CO17" s="38"/>
      <c r="CP17" s="59"/>
      <c r="CQ17" s="59"/>
      <c r="CR17" s="59"/>
      <c r="CS17" s="59"/>
      <c r="CT17" s="38"/>
      <c r="CU17" s="59"/>
      <c r="CV17" s="59"/>
      <c r="CW17" s="59" t="s">
        <v>7</v>
      </c>
      <c r="CX17" s="59"/>
      <c r="CY17" s="38" t="s">
        <v>5</v>
      </c>
      <c r="CZ17" s="59"/>
      <c r="DA17" s="59" t="s">
        <v>1</v>
      </c>
      <c r="DB17" s="59"/>
      <c r="DC17" s="59"/>
      <c r="DD17" s="38"/>
      <c r="DE17" s="59" t="s">
        <v>7</v>
      </c>
      <c r="DF17" s="59"/>
      <c r="DG17" s="59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4"/>
      <c r="EE17" s="54"/>
      <c r="EF17" s="54"/>
      <c r="EG17" s="54"/>
      <c r="EH17" s="54"/>
      <c r="EI17" s="54"/>
      <c r="EJ17" s="54"/>
      <c r="EK17" s="54"/>
      <c r="EL17" s="54"/>
      <c r="EM17" s="54"/>
    </row>
    <row r="18" spans="1:143" ht="16.149999999999999" customHeight="1" x14ac:dyDescent="0.25">
      <c r="A18" s="60" t="s">
        <v>25</v>
      </c>
      <c r="B18" s="72" t="s">
        <v>26</v>
      </c>
      <c r="C18" s="62"/>
      <c r="D18" s="61" t="s">
        <v>24</v>
      </c>
      <c r="E18" s="56"/>
      <c r="F18" s="56"/>
      <c r="G18" s="56"/>
      <c r="H18" s="56" t="s">
        <v>7</v>
      </c>
      <c r="I18" s="56"/>
      <c r="J18" s="38"/>
      <c r="K18" s="38" t="s">
        <v>5</v>
      </c>
      <c r="L18" s="56"/>
      <c r="M18" s="56"/>
      <c r="N18" s="56"/>
      <c r="O18" s="38"/>
      <c r="P18" s="38"/>
      <c r="Q18" s="38" t="s">
        <v>1</v>
      </c>
      <c r="R18" s="38"/>
      <c r="S18" s="38"/>
      <c r="T18" s="38"/>
      <c r="U18" s="38"/>
      <c r="V18" s="38"/>
      <c r="W18" s="38" t="s">
        <v>5</v>
      </c>
      <c r="X18" s="38"/>
      <c r="Y18" s="38"/>
      <c r="Z18" s="38"/>
      <c r="AA18" s="38"/>
      <c r="AB18" s="38"/>
      <c r="AC18" s="38" t="s">
        <v>1</v>
      </c>
      <c r="AD18" s="38"/>
      <c r="AE18" s="38"/>
      <c r="AF18" s="38" t="s">
        <v>7</v>
      </c>
      <c r="AG18" s="38"/>
      <c r="AH18" s="38"/>
      <c r="AI18" s="38"/>
      <c r="AJ18" s="38"/>
      <c r="AK18" s="59" t="s">
        <v>5</v>
      </c>
      <c r="AL18" s="38"/>
      <c r="AM18" s="38"/>
      <c r="AN18" s="38"/>
      <c r="AO18" s="59" t="s">
        <v>1</v>
      </c>
      <c r="AP18" s="38"/>
      <c r="AQ18" s="38"/>
      <c r="AR18" s="38"/>
      <c r="AS18" s="38"/>
      <c r="AT18" s="38"/>
      <c r="AU18" s="38"/>
      <c r="AV18" s="38"/>
      <c r="AW18" s="38"/>
      <c r="AX18" s="38" t="s">
        <v>7</v>
      </c>
      <c r="AY18" s="38"/>
      <c r="AZ18" s="38"/>
      <c r="BA18" s="59" t="s">
        <v>5</v>
      </c>
      <c r="BB18" s="38"/>
      <c r="BC18" s="38"/>
      <c r="BD18" s="38"/>
      <c r="BE18" s="38"/>
      <c r="BF18" s="38"/>
      <c r="BG18" s="38"/>
      <c r="BH18" s="38"/>
      <c r="BI18" s="38"/>
      <c r="BJ18" s="38" t="s">
        <v>7</v>
      </c>
      <c r="BK18" s="38"/>
      <c r="BL18" s="38"/>
      <c r="BM18" s="38" t="s">
        <v>5</v>
      </c>
      <c r="BN18" s="38"/>
      <c r="BO18" s="64" t="s">
        <v>1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65" t="s">
        <v>119</v>
      </c>
      <c r="CC18" s="38" t="s">
        <v>7</v>
      </c>
      <c r="CD18" s="38"/>
      <c r="CE18" s="38"/>
      <c r="CF18" s="65" t="s">
        <v>120</v>
      </c>
      <c r="CG18" s="65"/>
      <c r="CH18" s="65" t="s">
        <v>120</v>
      </c>
      <c r="CI18" s="66" t="s">
        <v>7</v>
      </c>
      <c r="CJ18" s="66"/>
      <c r="CK18" s="66"/>
      <c r="CL18" s="65" t="s">
        <v>121</v>
      </c>
      <c r="CM18" s="38"/>
      <c r="CN18" s="38"/>
      <c r="CO18" s="65"/>
      <c r="CP18" s="59"/>
      <c r="CQ18" s="59" t="s">
        <v>7</v>
      </c>
      <c r="CR18" s="59"/>
      <c r="CS18" s="59"/>
      <c r="CT18" s="38"/>
      <c r="CU18" s="59"/>
      <c r="CV18" s="59"/>
      <c r="CW18" s="59"/>
      <c r="CX18" s="59"/>
      <c r="CY18" s="59" t="s">
        <v>5</v>
      </c>
      <c r="CZ18" s="59"/>
      <c r="DA18" s="59" t="s">
        <v>1</v>
      </c>
      <c r="DB18" s="59" t="s">
        <v>7</v>
      </c>
      <c r="DC18" s="59"/>
      <c r="DD18" s="38"/>
      <c r="DE18" s="59"/>
      <c r="DF18" s="59"/>
      <c r="DG18" s="59"/>
      <c r="DH18" s="52">
        <f>COUNTIF(E18:DG18,"МАТ")</f>
        <v>6</v>
      </c>
      <c r="DI18" s="52">
        <f>COUNTIF(F18:DH18,"РУС")</f>
        <v>5</v>
      </c>
      <c r="DJ18" s="52">
        <f>COUNTIF(G18:DI18,"АЛГ")</f>
        <v>0</v>
      </c>
      <c r="DK18" s="52">
        <f>COUNTIF(H18:DJ18,"ГЕМ")</f>
        <v>0</v>
      </c>
      <c r="DL18" s="52">
        <f>COUNTIF(I18:DK18,"ОКР")</f>
        <v>0</v>
      </c>
      <c r="DM18" s="52">
        <f>COUNTIF(J18:DL18,"БИО")</f>
        <v>0</v>
      </c>
      <c r="DN18" s="52">
        <f>COUNTIF(K18:DM18,"ГЕО")</f>
        <v>0</v>
      </c>
      <c r="DO18" s="52">
        <f>COUNTIF(L18:DN18,"ИНФ")</f>
        <v>0</v>
      </c>
      <c r="DP18" s="52">
        <f>COUNTIF(M18:DO18,"ИСТ")</f>
        <v>0</v>
      </c>
      <c r="DQ18" s="52">
        <f>COUNTIF(N18:DP18,"ОБЩ")</f>
        <v>0</v>
      </c>
      <c r="DR18" s="52">
        <f>COUNTIF(O18:DQ18,"ФИЗ")</f>
        <v>0</v>
      </c>
      <c r="DS18" s="52">
        <f>COUNTIF(P18:DR18,"ХИМ")</f>
        <v>0</v>
      </c>
      <c r="DT18" s="52">
        <v>8</v>
      </c>
      <c r="DU18" s="52">
        <f>COUNTIF(R18:DT18,"НЕМ")</f>
        <v>0</v>
      </c>
      <c r="DV18" s="52">
        <f>COUNTIF(S18:DU18,"ФРА")</f>
        <v>0</v>
      </c>
      <c r="DW18" s="52">
        <f>COUNTIF(T18:DV18,"ЛИТ")</f>
        <v>0</v>
      </c>
      <c r="DX18" s="52">
        <f>COUNTIF(U18:DW18,"ОБЖ")</f>
        <v>0</v>
      </c>
      <c r="DY18" s="52">
        <f>COUNTIF(V18:DX18,"ФЗР")</f>
        <v>0</v>
      </c>
      <c r="DZ18" s="52">
        <f>COUNTIF(W18:DY18,"МУЗ")</f>
        <v>0</v>
      </c>
      <c r="EA18" s="52">
        <f>COUNTIF(X18:DZ18,"ТЕХ")</f>
        <v>0</v>
      </c>
      <c r="EB18" s="52">
        <f>COUNTIF(AA18:EA18,"АСТ")</f>
        <v>0</v>
      </c>
      <c r="EC18" s="52">
        <f>COUNTIF(AA18:EB18,"КУБ")</f>
        <v>0</v>
      </c>
      <c r="ED18" s="54"/>
      <c r="EE18" s="54"/>
      <c r="EF18" s="54"/>
      <c r="EG18" s="54"/>
      <c r="EH18" s="54"/>
      <c r="EI18" s="54"/>
      <c r="EJ18" s="54"/>
      <c r="EK18" s="54"/>
      <c r="EL18" s="54"/>
      <c r="EM18" s="54"/>
    </row>
    <row r="19" spans="1:143" ht="16.149999999999999" customHeight="1" x14ac:dyDescent="0.25">
      <c r="A19" s="60" t="s">
        <v>9</v>
      </c>
      <c r="B19" s="72" t="s">
        <v>10</v>
      </c>
      <c r="C19" s="54"/>
      <c r="D19" s="61" t="s">
        <v>27</v>
      </c>
      <c r="E19" s="56"/>
      <c r="F19" s="56"/>
      <c r="G19" s="56"/>
      <c r="H19" s="56"/>
      <c r="I19" s="56"/>
      <c r="J19" s="38"/>
      <c r="K19" s="56" t="s">
        <v>7</v>
      </c>
      <c r="L19" s="56" t="s">
        <v>5</v>
      </c>
      <c r="M19" s="56"/>
      <c r="N19" s="56"/>
      <c r="O19" s="38"/>
      <c r="P19" s="38"/>
      <c r="Q19" s="38" t="s">
        <v>1</v>
      </c>
      <c r="R19" s="38"/>
      <c r="S19" s="38"/>
      <c r="T19" s="38"/>
      <c r="U19" s="38"/>
      <c r="V19" s="38"/>
      <c r="W19" s="38" t="s">
        <v>5</v>
      </c>
      <c r="X19" s="38"/>
      <c r="Y19" s="38"/>
      <c r="Z19" s="38"/>
      <c r="AA19" s="38"/>
      <c r="AB19" s="38"/>
      <c r="AC19" s="38" t="s">
        <v>1</v>
      </c>
      <c r="AD19" s="38"/>
      <c r="AE19" s="38"/>
      <c r="AF19" s="38"/>
      <c r="AG19" s="38"/>
      <c r="AH19" s="38"/>
      <c r="AI19" s="38" t="s">
        <v>7</v>
      </c>
      <c r="AJ19" s="38"/>
      <c r="AK19" s="59" t="s">
        <v>5</v>
      </c>
      <c r="AL19" s="38"/>
      <c r="AM19" s="38"/>
      <c r="AN19" s="38"/>
      <c r="AO19" s="59" t="s">
        <v>1</v>
      </c>
      <c r="AP19" s="38"/>
      <c r="AQ19" s="38"/>
      <c r="AR19" s="38"/>
      <c r="AS19" s="38"/>
      <c r="AT19" s="38"/>
      <c r="AU19" s="38"/>
      <c r="AV19" s="38"/>
      <c r="AW19" s="38" t="s">
        <v>7</v>
      </c>
      <c r="AX19" s="38"/>
      <c r="AY19" s="38"/>
      <c r="AZ19" s="38"/>
      <c r="BA19" s="59" t="s">
        <v>5</v>
      </c>
      <c r="BB19" s="38"/>
      <c r="BC19" s="38"/>
      <c r="BD19" s="38"/>
      <c r="BE19" s="38"/>
      <c r="BF19" s="38"/>
      <c r="BG19" s="38" t="s">
        <v>7</v>
      </c>
      <c r="BH19" s="38"/>
      <c r="BI19" s="38"/>
      <c r="BJ19" s="38"/>
      <c r="BK19" s="38"/>
      <c r="BL19" s="38"/>
      <c r="BM19" s="38" t="s">
        <v>5</v>
      </c>
      <c r="BN19" s="38"/>
      <c r="BO19" s="38" t="s">
        <v>1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 t="s">
        <v>7</v>
      </c>
      <c r="CA19" s="38"/>
      <c r="CB19" s="65" t="s">
        <v>119</v>
      </c>
      <c r="CC19" s="38"/>
      <c r="CD19" s="38"/>
      <c r="CE19" s="38"/>
      <c r="CF19" s="65" t="s">
        <v>120</v>
      </c>
      <c r="CG19" s="65"/>
      <c r="CH19" s="65" t="s">
        <v>120</v>
      </c>
      <c r="CI19" s="66"/>
      <c r="CJ19" s="66"/>
      <c r="CK19" s="66"/>
      <c r="CL19" s="65" t="s">
        <v>121</v>
      </c>
      <c r="CM19" s="38"/>
      <c r="CN19" s="38"/>
      <c r="CO19" s="65"/>
      <c r="CP19" s="59"/>
      <c r="CQ19" s="59" t="s">
        <v>7</v>
      </c>
      <c r="CR19" s="59"/>
      <c r="CS19" s="59"/>
      <c r="CT19" s="38"/>
      <c r="CU19" s="59" t="s">
        <v>7</v>
      </c>
      <c r="CV19" s="59"/>
      <c r="CW19" s="59"/>
      <c r="CX19" s="59"/>
      <c r="CY19" s="59" t="s">
        <v>5</v>
      </c>
      <c r="CZ19" s="59"/>
      <c r="DA19" s="59" t="s">
        <v>7</v>
      </c>
      <c r="DB19" s="59" t="s">
        <v>1</v>
      </c>
      <c r="DC19" s="59"/>
      <c r="DD19" s="38"/>
      <c r="DE19" s="59"/>
      <c r="DF19" s="59"/>
      <c r="DG19" s="59"/>
      <c r="DH19" s="52">
        <f>COUNTIF(E19:DG19,"МАТ")</f>
        <v>6</v>
      </c>
      <c r="DI19" s="52">
        <f>COUNTIF(F19:DH19,"РУС")</f>
        <v>5</v>
      </c>
      <c r="DJ19" s="52">
        <f>COUNTIF(G19:DI19,"АЛГ")</f>
        <v>0</v>
      </c>
      <c r="DK19" s="52">
        <f>COUNTIF(H19:DJ19,"ГЕМ")</f>
        <v>0</v>
      </c>
      <c r="DL19" s="52">
        <f>COUNTIF(I19:DK19,"ОКР")</f>
        <v>0</v>
      </c>
      <c r="DM19" s="52">
        <f>COUNTIF(J19:DL19,"БИО")</f>
        <v>0</v>
      </c>
      <c r="DN19" s="52">
        <f>COUNTIF(K19:DM19,"ГЕО")</f>
        <v>0</v>
      </c>
      <c r="DO19" s="52">
        <f>COUNTIF(L19:DN19,"ИНФ")</f>
        <v>0</v>
      </c>
      <c r="DP19" s="52">
        <f>COUNTIF(M19:DO19,"ИСТ")</f>
        <v>0</v>
      </c>
      <c r="DQ19" s="52">
        <f>COUNTIF(N19:DP19,"ОБЩ")</f>
        <v>0</v>
      </c>
      <c r="DR19" s="52">
        <f>COUNTIF(O19:DQ19,"ФИЗ")</f>
        <v>0</v>
      </c>
      <c r="DS19" s="52">
        <f>COUNTIF(P19:DR19,"ХИМ")</f>
        <v>0</v>
      </c>
      <c r="DT19" s="52">
        <v>8</v>
      </c>
      <c r="DU19" s="52">
        <f>COUNTIF(R19:DT19,"НЕМ")</f>
        <v>0</v>
      </c>
      <c r="DV19" s="52">
        <f>COUNTIF(S19:DU19,"ФРА")</f>
        <v>0</v>
      </c>
      <c r="DW19" s="52">
        <f>COUNTIF(T19:DV19,"ЛИТ")</f>
        <v>0</v>
      </c>
      <c r="DX19" s="52">
        <f>COUNTIF(U19:DW19,"ОБЖ")</f>
        <v>0</v>
      </c>
      <c r="DY19" s="52">
        <f>COUNTIF(V19:DX19,"ФЗР")</f>
        <v>0</v>
      </c>
      <c r="DZ19" s="52">
        <f>COUNTIF(W19:DY19,"МУЗ")</f>
        <v>0</v>
      </c>
      <c r="EA19" s="52">
        <f>COUNTIF(X19:DZ19,"ТЕХ")</f>
        <v>0</v>
      </c>
      <c r="EB19" s="52">
        <f>COUNTIF(AA19:EA19,"АСТ")</f>
        <v>0</v>
      </c>
      <c r="EC19" s="52">
        <f>COUNTIF(AA19:EB19,"КУБ")</f>
        <v>0</v>
      </c>
      <c r="ED19" s="54"/>
      <c r="EE19" s="54"/>
      <c r="EF19" s="54"/>
      <c r="EG19" s="54"/>
      <c r="EH19" s="54"/>
      <c r="EI19" s="54"/>
      <c r="EJ19" s="54"/>
      <c r="EK19" s="54"/>
      <c r="EL19" s="54"/>
      <c r="EM19" s="54"/>
    </row>
    <row r="20" spans="1:143" ht="16.5" customHeight="1" x14ac:dyDescent="0.25">
      <c r="A20" s="60" t="s">
        <v>0</v>
      </c>
      <c r="B20" s="72" t="s">
        <v>1</v>
      </c>
      <c r="C20" s="54"/>
      <c r="D20" s="61" t="s">
        <v>30</v>
      </c>
      <c r="E20" s="56"/>
      <c r="F20" s="56"/>
      <c r="G20" s="56"/>
      <c r="H20" s="56" t="s">
        <v>7</v>
      </c>
      <c r="I20" s="56"/>
      <c r="J20" s="38"/>
      <c r="K20" s="38" t="s">
        <v>5</v>
      </c>
      <c r="L20" s="56"/>
      <c r="M20" s="56"/>
      <c r="N20" s="56"/>
      <c r="O20" s="38"/>
      <c r="P20" s="38"/>
      <c r="Q20" s="38" t="s">
        <v>1</v>
      </c>
      <c r="R20" s="38"/>
      <c r="S20" s="38"/>
      <c r="T20" s="38"/>
      <c r="U20" s="38"/>
      <c r="V20" s="38"/>
      <c r="W20" s="38" t="s">
        <v>5</v>
      </c>
      <c r="X20" s="38"/>
      <c r="Y20" s="38"/>
      <c r="Z20" s="38"/>
      <c r="AA20" s="38"/>
      <c r="AB20" s="38"/>
      <c r="AC20" s="38" t="s">
        <v>1</v>
      </c>
      <c r="AD20" s="38"/>
      <c r="AE20" s="38"/>
      <c r="AF20" s="38" t="s">
        <v>7</v>
      </c>
      <c r="AG20" s="38"/>
      <c r="AH20" s="38"/>
      <c r="AI20" s="38"/>
      <c r="AJ20" s="38"/>
      <c r="AK20" s="59" t="s">
        <v>5</v>
      </c>
      <c r="AL20" s="38"/>
      <c r="AM20" s="38"/>
      <c r="AN20" s="38"/>
      <c r="AO20" s="59" t="s">
        <v>1</v>
      </c>
      <c r="AP20" s="38"/>
      <c r="AQ20" s="38"/>
      <c r="AR20" s="38"/>
      <c r="AS20" s="38"/>
      <c r="AT20" s="38"/>
      <c r="AU20" s="38"/>
      <c r="AV20" s="38"/>
      <c r="AW20" s="38"/>
      <c r="AX20" s="38" t="s">
        <v>7</v>
      </c>
      <c r="AY20" s="38"/>
      <c r="AZ20" s="38"/>
      <c r="BA20" s="59" t="s">
        <v>5</v>
      </c>
      <c r="BB20" s="38"/>
      <c r="BC20" s="38"/>
      <c r="BD20" s="38"/>
      <c r="BE20" s="38"/>
      <c r="BF20" s="38"/>
      <c r="BG20" s="38"/>
      <c r="BH20" s="38"/>
      <c r="BI20" s="38"/>
      <c r="BJ20" s="38" t="s">
        <v>7</v>
      </c>
      <c r="BK20" s="38"/>
      <c r="BL20" s="38"/>
      <c r="BM20" s="38" t="s">
        <v>5</v>
      </c>
      <c r="BN20" s="38"/>
      <c r="BO20" s="38" t="s">
        <v>1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65" t="s">
        <v>119</v>
      </c>
      <c r="CC20" s="38" t="s">
        <v>7</v>
      </c>
      <c r="CD20" s="38"/>
      <c r="CE20" s="38"/>
      <c r="CF20" s="65" t="s">
        <v>120</v>
      </c>
      <c r="CG20" s="65"/>
      <c r="CH20" s="65" t="s">
        <v>120</v>
      </c>
      <c r="CI20" s="66" t="s">
        <v>7</v>
      </c>
      <c r="CJ20" s="66"/>
      <c r="CK20" s="66"/>
      <c r="CL20" s="65" t="s">
        <v>121</v>
      </c>
      <c r="CM20" s="38"/>
      <c r="CN20" s="38"/>
      <c r="CO20" s="65"/>
      <c r="CP20" s="59"/>
      <c r="CQ20" s="59"/>
      <c r="CR20" s="59"/>
      <c r="CS20" s="59" t="s">
        <v>7</v>
      </c>
      <c r="CT20" s="38"/>
      <c r="CU20" s="59"/>
      <c r="CV20" s="59"/>
      <c r="CW20" s="59"/>
      <c r="CX20" s="59"/>
      <c r="CY20" s="59" t="s">
        <v>5</v>
      </c>
      <c r="CZ20" s="59"/>
      <c r="DA20" s="59" t="s">
        <v>1</v>
      </c>
      <c r="DB20" s="59"/>
      <c r="DC20" s="59"/>
      <c r="DD20" s="38"/>
      <c r="DE20" s="59" t="s">
        <v>7</v>
      </c>
      <c r="DF20" s="59"/>
      <c r="DG20" s="59"/>
      <c r="DH20" s="52">
        <f>COUNTIF(E20:DG20,"МАТ")</f>
        <v>6</v>
      </c>
      <c r="DI20" s="52">
        <f>COUNTIF(F20:DH20,"РУС")</f>
        <v>5</v>
      </c>
      <c r="DJ20" s="52">
        <f>COUNTIF(G20:DI20,"АЛГ")</f>
        <v>0</v>
      </c>
      <c r="DK20" s="52">
        <f>COUNTIF(H20:DJ20,"ГЕМ")</f>
        <v>0</v>
      </c>
      <c r="DL20" s="52">
        <f>COUNTIF(I20:DK20,"ОКР")</f>
        <v>0</v>
      </c>
      <c r="DM20" s="52">
        <f>COUNTIF(J20:DL20,"БИО")</f>
        <v>0</v>
      </c>
      <c r="DN20" s="52">
        <f>COUNTIF(K20:DM20,"ГЕО")</f>
        <v>0</v>
      </c>
      <c r="DO20" s="52">
        <f>COUNTIF(L20:DN20,"ИНФ")</f>
        <v>0</v>
      </c>
      <c r="DP20" s="52">
        <f>COUNTIF(M20:DO20,"ИСТ")</f>
        <v>0</v>
      </c>
      <c r="DQ20" s="52">
        <f>COUNTIF(N20:DP20,"ОБЩ")</f>
        <v>0</v>
      </c>
      <c r="DR20" s="52">
        <f>COUNTIF(O20:DQ20,"ФИЗ")</f>
        <v>0</v>
      </c>
      <c r="DS20" s="52">
        <f>COUNTIF(P20:DR20,"ХИМ")</f>
        <v>0</v>
      </c>
      <c r="DT20" s="52">
        <v>8</v>
      </c>
      <c r="DU20" s="52">
        <f>COUNTIF(R20:DT20,"НЕМ")</f>
        <v>0</v>
      </c>
      <c r="DV20" s="52">
        <f>COUNTIF(S20:DU20,"ФРА")</f>
        <v>0</v>
      </c>
      <c r="DW20" s="52">
        <f>COUNTIF(T20:DV20,"ЛИТ")</f>
        <v>0</v>
      </c>
      <c r="DX20" s="52">
        <f>COUNTIF(U20:DW20,"ОБЖ")</f>
        <v>0</v>
      </c>
      <c r="DY20" s="52">
        <f>COUNTIF(V20:DX20,"ФЗР")</f>
        <v>0</v>
      </c>
      <c r="DZ20" s="52">
        <f>COUNTIF(W20:DY20,"МУЗ")</f>
        <v>0</v>
      </c>
      <c r="EA20" s="52">
        <f>COUNTIF(X20:DZ20,"ТЕХ")</f>
        <v>0</v>
      </c>
      <c r="EB20" s="52">
        <f>COUNTIF(AA20:EA20,"АСТ")</f>
        <v>0</v>
      </c>
      <c r="EC20" s="52">
        <f>COUNTIF(AA20:EB20,"КУБ")</f>
        <v>0</v>
      </c>
      <c r="ED20" s="54"/>
      <c r="EE20" s="54"/>
      <c r="EF20" s="54"/>
      <c r="EG20" s="54"/>
      <c r="EH20" s="54"/>
      <c r="EI20" s="54"/>
      <c r="EJ20" s="54"/>
      <c r="EK20" s="54"/>
      <c r="EL20" s="54"/>
      <c r="EM20" s="54"/>
    </row>
    <row r="21" spans="1:143" ht="14.25" customHeight="1" x14ac:dyDescent="0.25">
      <c r="A21" s="60" t="s">
        <v>63</v>
      </c>
      <c r="B21" s="72" t="s">
        <v>64</v>
      </c>
      <c r="C21" s="54"/>
      <c r="D21" s="61" t="s">
        <v>81</v>
      </c>
      <c r="E21" s="56"/>
      <c r="F21" s="56"/>
      <c r="G21" s="56"/>
      <c r="H21" s="56" t="s">
        <v>7</v>
      </c>
      <c r="I21" s="56"/>
      <c r="J21" s="38"/>
      <c r="K21" s="38" t="s">
        <v>5</v>
      </c>
      <c r="L21" s="56"/>
      <c r="M21" s="56"/>
      <c r="N21" s="56"/>
      <c r="O21" s="38"/>
      <c r="P21" s="38"/>
      <c r="Q21" s="38" t="s">
        <v>1</v>
      </c>
      <c r="R21" s="38"/>
      <c r="S21" s="38"/>
      <c r="T21" s="38"/>
      <c r="U21" s="38"/>
      <c r="V21" s="38"/>
      <c r="W21" s="38" t="s">
        <v>5</v>
      </c>
      <c r="X21" s="38"/>
      <c r="Y21" s="38"/>
      <c r="Z21" s="38"/>
      <c r="AA21" s="38"/>
      <c r="AB21" s="38"/>
      <c r="AC21" s="38" t="s">
        <v>1</v>
      </c>
      <c r="AD21" s="38"/>
      <c r="AE21" s="38"/>
      <c r="AF21" s="38" t="s">
        <v>7</v>
      </c>
      <c r="AG21" s="38"/>
      <c r="AH21" s="38"/>
      <c r="AI21" s="38"/>
      <c r="AJ21" s="38"/>
      <c r="AK21" s="59" t="s">
        <v>5</v>
      </c>
      <c r="AL21" s="38"/>
      <c r="AM21" s="38"/>
      <c r="AN21" s="38"/>
      <c r="AO21" s="59" t="s">
        <v>1</v>
      </c>
      <c r="AP21" s="38"/>
      <c r="AQ21" s="38"/>
      <c r="AR21" s="38"/>
      <c r="AS21" s="38"/>
      <c r="AT21" s="38"/>
      <c r="AU21" s="38"/>
      <c r="AV21" s="38"/>
      <c r="AW21" s="38"/>
      <c r="AX21" s="38" t="s">
        <v>7</v>
      </c>
      <c r="AY21" s="38"/>
      <c r="AZ21" s="38"/>
      <c r="BA21" s="59" t="s">
        <v>5</v>
      </c>
      <c r="BB21" s="38"/>
      <c r="BC21" s="38"/>
      <c r="BD21" s="38"/>
      <c r="BE21" s="38"/>
      <c r="BF21" s="38"/>
      <c r="BG21" s="38"/>
      <c r="BH21" s="38"/>
      <c r="BI21" s="38"/>
      <c r="BJ21" s="38" t="s">
        <v>7</v>
      </c>
      <c r="BK21" s="38"/>
      <c r="BL21" s="38"/>
      <c r="BM21" s="38" t="s">
        <v>5</v>
      </c>
      <c r="BN21" s="38"/>
      <c r="BO21" s="38" t="s">
        <v>1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65" t="s">
        <v>119</v>
      </c>
      <c r="CC21" s="38" t="s">
        <v>7</v>
      </c>
      <c r="CD21" s="38"/>
      <c r="CE21" s="38"/>
      <c r="CF21" s="65" t="s">
        <v>120</v>
      </c>
      <c r="CG21" s="65"/>
      <c r="CH21" s="65" t="s">
        <v>120</v>
      </c>
      <c r="CI21" s="66" t="s">
        <v>7</v>
      </c>
      <c r="CJ21" s="66"/>
      <c r="CK21" s="66"/>
      <c r="CL21" s="65" t="s">
        <v>121</v>
      </c>
      <c r="CM21" s="38"/>
      <c r="CN21" s="38"/>
      <c r="CO21" s="65"/>
      <c r="CP21" s="59"/>
      <c r="CQ21" s="59"/>
      <c r="CR21" s="59"/>
      <c r="CS21" s="59" t="s">
        <v>7</v>
      </c>
      <c r="CT21" s="38"/>
      <c r="CU21" s="59"/>
      <c r="CV21" s="59"/>
      <c r="CW21" s="59"/>
      <c r="CX21" s="59"/>
      <c r="CY21" s="59" t="s">
        <v>5</v>
      </c>
      <c r="CZ21" s="59"/>
      <c r="DA21" s="59" t="s">
        <v>1</v>
      </c>
      <c r="DB21" s="59"/>
      <c r="DC21" s="59"/>
      <c r="DD21" s="38"/>
      <c r="DE21" s="59" t="s">
        <v>7</v>
      </c>
      <c r="DF21" s="59"/>
      <c r="DG21" s="59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4"/>
      <c r="EE21" s="54"/>
      <c r="EF21" s="54"/>
      <c r="EG21" s="54"/>
      <c r="EH21" s="54"/>
      <c r="EI21" s="54"/>
      <c r="EJ21" s="54"/>
      <c r="EK21" s="54"/>
      <c r="EL21" s="54"/>
      <c r="EM21" s="54"/>
    </row>
    <row r="22" spans="1:143" ht="18" customHeight="1" x14ac:dyDescent="0.25">
      <c r="A22" s="60" t="s">
        <v>39</v>
      </c>
      <c r="B22" s="72" t="s">
        <v>40</v>
      </c>
      <c r="C22" s="54"/>
      <c r="D22" s="61" t="s">
        <v>82</v>
      </c>
      <c r="E22" s="56"/>
      <c r="F22" s="56"/>
      <c r="G22" s="56"/>
      <c r="H22" s="56"/>
      <c r="I22" s="56"/>
      <c r="J22" s="38"/>
      <c r="K22" s="38" t="s">
        <v>5</v>
      </c>
      <c r="L22" s="56"/>
      <c r="M22" s="56"/>
      <c r="N22" s="56"/>
      <c r="O22" s="38"/>
      <c r="P22" s="38" t="s">
        <v>7</v>
      </c>
      <c r="Q22" s="38" t="s">
        <v>1</v>
      </c>
      <c r="R22" s="38"/>
      <c r="S22" s="38"/>
      <c r="T22" s="38"/>
      <c r="U22" s="38"/>
      <c r="V22" s="38"/>
      <c r="W22" s="38" t="s">
        <v>5</v>
      </c>
      <c r="X22" s="38"/>
      <c r="Y22" s="38"/>
      <c r="Z22" s="38"/>
      <c r="AA22" s="38"/>
      <c r="AB22" s="38"/>
      <c r="AC22" s="38" t="s">
        <v>1</v>
      </c>
      <c r="AD22" s="38"/>
      <c r="AE22" s="38"/>
      <c r="AF22" s="38"/>
      <c r="AG22" s="38"/>
      <c r="AH22" s="38"/>
      <c r="AI22" s="38"/>
      <c r="AJ22" s="38"/>
      <c r="AK22" s="59" t="s">
        <v>5</v>
      </c>
      <c r="AL22" s="38"/>
      <c r="AM22" s="38"/>
      <c r="AN22" s="38" t="s">
        <v>7</v>
      </c>
      <c r="AO22" s="59" t="s">
        <v>1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59" t="s">
        <v>5</v>
      </c>
      <c r="BB22" s="38"/>
      <c r="BC22" s="38" t="s">
        <v>7</v>
      </c>
      <c r="BD22" s="38"/>
      <c r="BE22" s="38"/>
      <c r="BF22" s="38"/>
      <c r="BG22" s="38"/>
      <c r="BH22" s="38"/>
      <c r="BI22" s="38"/>
      <c r="BJ22" s="38"/>
      <c r="BK22" s="38"/>
      <c r="BL22" s="38" t="s">
        <v>7</v>
      </c>
      <c r="BM22" s="38" t="s">
        <v>5</v>
      </c>
      <c r="BN22" s="38"/>
      <c r="BO22" s="38" t="s">
        <v>1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65" t="s">
        <v>119</v>
      </c>
      <c r="CC22" s="38"/>
      <c r="CD22" s="38"/>
      <c r="CE22" s="38" t="s">
        <v>7</v>
      </c>
      <c r="CF22" s="65" t="s">
        <v>120</v>
      </c>
      <c r="CG22" s="65"/>
      <c r="CH22" s="65" t="s">
        <v>120</v>
      </c>
      <c r="CI22" s="66"/>
      <c r="CJ22" s="66"/>
      <c r="CK22" s="66" t="s">
        <v>7</v>
      </c>
      <c r="CL22" s="65" t="s">
        <v>121</v>
      </c>
      <c r="CM22" s="38"/>
      <c r="CN22" s="38"/>
      <c r="CO22" s="65"/>
      <c r="CP22" s="59"/>
      <c r="CQ22" s="59"/>
      <c r="CR22" s="59" t="s">
        <v>7</v>
      </c>
      <c r="CS22" s="59"/>
      <c r="CT22" s="38"/>
      <c r="CU22" s="59"/>
      <c r="CV22" s="59"/>
      <c r="CW22" s="59"/>
      <c r="CX22" s="59"/>
      <c r="CY22" s="59" t="s">
        <v>5</v>
      </c>
      <c r="CZ22" s="59"/>
      <c r="DA22" s="59" t="s">
        <v>1</v>
      </c>
      <c r="DB22" s="59"/>
      <c r="DC22" s="59" t="s">
        <v>7</v>
      </c>
      <c r="DD22" s="38"/>
      <c r="DE22" s="59"/>
      <c r="DF22" s="59"/>
      <c r="DG22" s="59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4"/>
      <c r="EE22" s="54"/>
      <c r="EF22" s="54"/>
      <c r="EG22" s="54"/>
      <c r="EH22" s="54"/>
      <c r="EI22" s="54"/>
      <c r="EJ22" s="54"/>
      <c r="EK22" s="54"/>
      <c r="EL22" s="54"/>
      <c r="EM22" s="54"/>
    </row>
    <row r="23" spans="1:143" ht="15.75" customHeight="1" x14ac:dyDescent="0.25">
      <c r="A23" s="60" t="s">
        <v>17</v>
      </c>
      <c r="B23" s="72" t="s">
        <v>18</v>
      </c>
      <c r="C23" s="54"/>
      <c r="D23" s="61" t="s">
        <v>83</v>
      </c>
      <c r="E23" s="56"/>
      <c r="F23" s="56"/>
      <c r="G23" s="56"/>
      <c r="H23" s="56" t="s">
        <v>7</v>
      </c>
      <c r="I23" s="56"/>
      <c r="J23" s="38"/>
      <c r="K23" s="38" t="s">
        <v>5</v>
      </c>
      <c r="L23" s="56"/>
      <c r="M23" s="56"/>
      <c r="N23" s="56"/>
      <c r="O23" s="38"/>
      <c r="P23" s="38"/>
      <c r="Q23" s="38" t="s">
        <v>1</v>
      </c>
      <c r="R23" s="38"/>
      <c r="S23" s="38"/>
      <c r="T23" s="38"/>
      <c r="U23" s="38"/>
      <c r="V23" s="38"/>
      <c r="W23" s="38" t="s">
        <v>5</v>
      </c>
      <c r="X23" s="38"/>
      <c r="Y23" s="38"/>
      <c r="Z23" s="38"/>
      <c r="AA23" s="38"/>
      <c r="AB23" s="38"/>
      <c r="AC23" s="38" t="s">
        <v>1</v>
      </c>
      <c r="AD23" s="38"/>
      <c r="AE23" s="38"/>
      <c r="AF23" s="38" t="s">
        <v>7</v>
      </c>
      <c r="AG23" s="38"/>
      <c r="AH23" s="38"/>
      <c r="AI23" s="38"/>
      <c r="AJ23" s="38"/>
      <c r="AK23" s="59" t="s">
        <v>5</v>
      </c>
      <c r="AL23" s="38"/>
      <c r="AM23" s="38"/>
      <c r="AN23" s="38"/>
      <c r="AO23" s="59" t="s">
        <v>1</v>
      </c>
      <c r="AP23" s="38"/>
      <c r="AQ23" s="38"/>
      <c r="AR23" s="38"/>
      <c r="AS23" s="38"/>
      <c r="AT23" s="38"/>
      <c r="AU23" s="38"/>
      <c r="AV23" s="38"/>
      <c r="AW23" s="38"/>
      <c r="AX23" s="38" t="s">
        <v>7</v>
      </c>
      <c r="AY23" s="38"/>
      <c r="AZ23" s="38"/>
      <c r="BA23" s="59" t="s">
        <v>5</v>
      </c>
      <c r="BB23" s="38"/>
      <c r="BC23" s="38"/>
      <c r="BD23" s="38"/>
      <c r="BE23" s="38"/>
      <c r="BF23" s="38"/>
      <c r="BG23" s="38"/>
      <c r="BH23" s="38" t="s">
        <v>7</v>
      </c>
      <c r="BI23" s="38"/>
      <c r="BJ23" s="38"/>
      <c r="BK23" s="38"/>
      <c r="BL23" s="38"/>
      <c r="BM23" s="38" t="s">
        <v>5</v>
      </c>
      <c r="BN23" s="38"/>
      <c r="BO23" s="38" t="s">
        <v>1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65" t="s">
        <v>119</v>
      </c>
      <c r="CC23" s="38" t="s">
        <v>7</v>
      </c>
      <c r="CD23" s="38"/>
      <c r="CE23" s="38"/>
      <c r="CF23" s="65" t="s">
        <v>120</v>
      </c>
      <c r="CG23" s="65"/>
      <c r="CH23" s="65" t="s">
        <v>120</v>
      </c>
      <c r="CI23" s="66" t="s">
        <v>7</v>
      </c>
      <c r="CJ23" s="66"/>
      <c r="CK23" s="66"/>
      <c r="CL23" s="65" t="s">
        <v>121</v>
      </c>
      <c r="CM23" s="38"/>
      <c r="CN23" s="38"/>
      <c r="CO23" s="66" t="s">
        <v>7</v>
      </c>
      <c r="CP23" s="59"/>
      <c r="CQ23" s="59"/>
      <c r="CR23" s="59"/>
      <c r="CS23" s="59"/>
      <c r="CT23" s="38"/>
      <c r="CU23" s="59"/>
      <c r="CV23" s="59"/>
      <c r="CW23" s="59" t="s">
        <v>7</v>
      </c>
      <c r="CX23" s="59"/>
      <c r="CY23" s="59" t="s">
        <v>5</v>
      </c>
      <c r="CZ23" s="59"/>
      <c r="DA23" s="59" t="s">
        <v>1</v>
      </c>
      <c r="DB23" s="59"/>
      <c r="DC23" s="59"/>
      <c r="DD23" s="38"/>
      <c r="DE23" s="59"/>
      <c r="DF23" s="59"/>
      <c r="DG23" s="59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4"/>
      <c r="EE23" s="54"/>
      <c r="EF23" s="54"/>
      <c r="EG23" s="54"/>
      <c r="EH23" s="54"/>
      <c r="EI23" s="54"/>
      <c r="EJ23" s="54"/>
      <c r="EK23" s="54"/>
      <c r="EL23" s="54"/>
      <c r="EM23" s="54"/>
    </row>
    <row r="24" spans="1:143" ht="19.5" customHeight="1" x14ac:dyDescent="0.25">
      <c r="A24" s="60" t="s">
        <v>62</v>
      </c>
      <c r="B24" s="72" t="s">
        <v>61</v>
      </c>
      <c r="C24" s="54"/>
      <c r="D24" s="61" t="s">
        <v>84</v>
      </c>
      <c r="E24" s="56"/>
      <c r="F24" s="56"/>
      <c r="G24" s="56"/>
      <c r="H24" s="56" t="s">
        <v>7</v>
      </c>
      <c r="I24" s="56"/>
      <c r="J24" s="38"/>
      <c r="K24" s="38" t="s">
        <v>5</v>
      </c>
      <c r="L24" s="56"/>
      <c r="M24" s="56"/>
      <c r="N24" s="56"/>
      <c r="O24" s="38"/>
      <c r="P24" s="38"/>
      <c r="Q24" s="38" t="s">
        <v>1</v>
      </c>
      <c r="R24" s="38"/>
      <c r="S24" s="38"/>
      <c r="T24" s="38"/>
      <c r="U24" s="38"/>
      <c r="V24" s="38"/>
      <c r="W24" s="38" t="s">
        <v>5</v>
      </c>
      <c r="X24" s="38"/>
      <c r="Y24" s="38"/>
      <c r="Z24" s="38"/>
      <c r="AA24" s="38"/>
      <c r="AB24" s="38"/>
      <c r="AC24" s="38" t="s">
        <v>1</v>
      </c>
      <c r="AD24" s="38"/>
      <c r="AE24" s="38"/>
      <c r="AF24" s="38" t="s">
        <v>7</v>
      </c>
      <c r="AG24" s="38"/>
      <c r="AH24" s="38"/>
      <c r="AI24" s="38"/>
      <c r="AJ24" s="38"/>
      <c r="AK24" s="59" t="s">
        <v>5</v>
      </c>
      <c r="AL24" s="38"/>
      <c r="AM24" s="38"/>
      <c r="AN24" s="38"/>
      <c r="AO24" s="59" t="s">
        <v>1</v>
      </c>
      <c r="AP24" s="38"/>
      <c r="AQ24" s="38"/>
      <c r="AR24" s="38"/>
      <c r="AS24" s="38"/>
      <c r="AT24" s="38"/>
      <c r="AU24" s="38"/>
      <c r="AV24" s="38"/>
      <c r="AW24" s="38"/>
      <c r="AX24" s="38" t="s">
        <v>7</v>
      </c>
      <c r="AY24" s="38"/>
      <c r="AZ24" s="38"/>
      <c r="BA24" s="59" t="s">
        <v>5</v>
      </c>
      <c r="BB24" s="38"/>
      <c r="BC24" s="38"/>
      <c r="BD24" s="38"/>
      <c r="BE24" s="38"/>
      <c r="BF24" s="38"/>
      <c r="BG24" s="38" t="s">
        <v>7</v>
      </c>
      <c r="BH24" s="38"/>
      <c r="BI24" s="38"/>
      <c r="BJ24" s="38"/>
      <c r="BK24" s="38"/>
      <c r="BL24" s="38"/>
      <c r="BM24" s="38" t="s">
        <v>5</v>
      </c>
      <c r="BN24" s="38"/>
      <c r="BO24" s="38" t="s">
        <v>1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65" t="s">
        <v>119</v>
      </c>
      <c r="CC24" s="38" t="s">
        <v>7</v>
      </c>
      <c r="CD24" s="38"/>
      <c r="CE24" s="38"/>
      <c r="CF24" s="65" t="s">
        <v>120</v>
      </c>
      <c r="CG24" s="65"/>
      <c r="CH24" s="65" t="s">
        <v>120</v>
      </c>
      <c r="CI24" s="66" t="s">
        <v>7</v>
      </c>
      <c r="CJ24" s="66"/>
      <c r="CK24" s="66"/>
      <c r="CL24" s="65" t="s">
        <v>121</v>
      </c>
      <c r="CM24" s="38"/>
      <c r="CN24" s="38"/>
      <c r="CO24" s="66" t="s">
        <v>7</v>
      </c>
      <c r="CP24" s="59"/>
      <c r="CQ24" s="59"/>
      <c r="CR24" s="59"/>
      <c r="CS24" s="59"/>
      <c r="CT24" s="38"/>
      <c r="CU24" s="59"/>
      <c r="CV24" s="59"/>
      <c r="CW24" s="59" t="s">
        <v>7</v>
      </c>
      <c r="CX24" s="59"/>
      <c r="CY24" s="59" t="s">
        <v>5</v>
      </c>
      <c r="CZ24" s="59"/>
      <c r="DA24" s="59" t="s">
        <v>1</v>
      </c>
      <c r="DB24" s="59"/>
      <c r="DC24" s="59"/>
      <c r="DD24" s="38"/>
      <c r="DE24" s="59"/>
      <c r="DF24" s="59"/>
      <c r="DG24" s="59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4"/>
      <c r="EE24" s="54"/>
      <c r="EF24" s="54"/>
      <c r="EG24" s="54"/>
      <c r="EH24" s="54"/>
      <c r="EI24" s="54"/>
      <c r="EJ24" s="54"/>
      <c r="EK24" s="54"/>
      <c r="EL24" s="54"/>
      <c r="EM24" s="54"/>
    </row>
    <row r="25" spans="1:143" ht="16.149999999999999" customHeight="1" x14ac:dyDescent="0.25">
      <c r="A25" s="63" t="s">
        <v>42</v>
      </c>
      <c r="B25" s="73" t="s">
        <v>43</v>
      </c>
      <c r="C25" s="54"/>
      <c r="D25" s="61" t="s">
        <v>33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38"/>
      <c r="P25" s="38"/>
      <c r="Q25" s="38"/>
      <c r="R25" s="38"/>
      <c r="S25" s="67"/>
      <c r="T25" s="38"/>
      <c r="U25" s="59"/>
      <c r="V25" s="68"/>
      <c r="W25" s="68"/>
      <c r="X25" s="69"/>
      <c r="Y25" s="70"/>
      <c r="Z25" s="70"/>
      <c r="AA25" s="38"/>
      <c r="AB25" s="6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59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2">
        <f>COUNTIF(E25:DG25,"МАТ")</f>
        <v>0</v>
      </c>
      <c r="DI25" s="52">
        <f>COUNTIF(F25:DH25,"РУС")</f>
        <v>0</v>
      </c>
      <c r="DJ25" s="52">
        <f>COUNTIF(G25:DI25,"АЛГ")</f>
        <v>0</v>
      </c>
      <c r="DK25" s="52">
        <f>COUNTIF(H25:DJ25,"ГЕМ")</f>
        <v>0</v>
      </c>
      <c r="DL25" s="52">
        <f>COUNTIF(I25:DK25,"ОКР")</f>
        <v>0</v>
      </c>
      <c r="DM25" s="52">
        <f>COUNTIF(J25:DL25,"БИО")</f>
        <v>0</v>
      </c>
      <c r="DN25" s="52">
        <f>COUNTIF(K25:DM25,"ГЕО")</f>
        <v>0</v>
      </c>
      <c r="DO25" s="52">
        <f>COUNTIF(L25:DN25,"ИНФ")</f>
        <v>0</v>
      </c>
      <c r="DP25" s="52">
        <f>COUNTIF(M25:DO25,"ИСТ")</f>
        <v>0</v>
      </c>
      <c r="DQ25" s="52">
        <f>COUNTIF(N25:DP25,"ОБЩ")</f>
        <v>0</v>
      </c>
      <c r="DR25" s="52">
        <f>COUNTIF(O25:DQ25,"ФИЗ")</f>
        <v>0</v>
      </c>
      <c r="DS25" s="52">
        <f>COUNTIF(P25:DR25,"ХИМ")</f>
        <v>0</v>
      </c>
      <c r="DT25" s="52">
        <f>COUNTIF(Q25:DS25,"АНГ")</f>
        <v>0</v>
      </c>
      <c r="DU25" s="52">
        <f>COUNTIF(R25:DT25,"НЕМ")</f>
        <v>0</v>
      </c>
      <c r="DV25" s="52">
        <f>COUNTIF(S25:DU25,"ФРА")</f>
        <v>0</v>
      </c>
      <c r="DW25" s="52">
        <f>COUNTIF(T25:DV25,"ЛИТ")</f>
        <v>0</v>
      </c>
      <c r="DX25" s="52">
        <f>COUNTIF(U25:DW25,"ОБЖ")</f>
        <v>0</v>
      </c>
      <c r="DY25" s="52">
        <f>COUNTIF(V25:DX25,"ФЗР")</f>
        <v>0</v>
      </c>
      <c r="DZ25" s="52">
        <f>COUNTIF(W25:DY25,"МУЗ")</f>
        <v>0</v>
      </c>
      <c r="EA25" s="52">
        <f>COUNTIF(X25:DZ25,"ТЕХ")</f>
        <v>0</v>
      </c>
      <c r="EB25" s="52">
        <f>COUNTIF(AA25:EA25,"АСТ")</f>
        <v>0</v>
      </c>
      <c r="EC25" s="52">
        <f>COUNTIF(AA25:EB25,"КУБ")</f>
        <v>0</v>
      </c>
      <c r="ED25" s="54"/>
      <c r="EE25" s="54"/>
      <c r="EF25" s="54"/>
      <c r="EG25" s="54"/>
      <c r="EH25" s="54"/>
      <c r="EI25" s="54"/>
      <c r="EJ25" s="54"/>
      <c r="EK25" s="54"/>
      <c r="EL25" s="54"/>
      <c r="EM25" s="54"/>
    </row>
    <row r="26" spans="1:143" ht="16.149999999999999" customHeight="1" x14ac:dyDescent="0.2">
      <c r="A26" s="26"/>
      <c r="B26" s="27"/>
      <c r="D26" s="24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32"/>
      <c r="P26" s="32"/>
      <c r="Q26" s="32"/>
      <c r="R26" s="32"/>
      <c r="S26" s="34"/>
      <c r="T26" s="32"/>
      <c r="U26" s="33"/>
      <c r="V26" s="35"/>
      <c r="W26" s="35"/>
      <c r="X26" s="36"/>
      <c r="Y26" s="37"/>
      <c r="Z26" s="37"/>
      <c r="AA26" s="32"/>
      <c r="AB26" s="34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19">
        <f>COUNTIF(E26:DG26,"МАТ")</f>
        <v>0</v>
      </c>
      <c r="DI26" s="19">
        <f>COUNTIF(F26:DH26,"РУС")</f>
        <v>0</v>
      </c>
      <c r="DJ26" s="19">
        <f>COUNTIF(G26:DI26,"АЛГ")</f>
        <v>0</v>
      </c>
      <c r="DK26" s="19">
        <f>COUNTIF(H26:DJ26,"ГЕМ")</f>
        <v>0</v>
      </c>
      <c r="DL26" s="19">
        <f>COUNTIF(I26:DK26,"ОКР")</f>
        <v>0</v>
      </c>
      <c r="DM26" s="19">
        <f>COUNTIF(J26:DL26,"БИО")</f>
        <v>0</v>
      </c>
      <c r="DN26" s="19">
        <f>COUNTIF(K26:DM26,"ГЕО")</f>
        <v>0</v>
      </c>
      <c r="DO26" s="19">
        <f>COUNTIF(L26:DN26,"ИНФ")</f>
        <v>0</v>
      </c>
      <c r="DP26" s="19">
        <f>COUNTIF(M26:DO26,"ИСТ")</f>
        <v>0</v>
      </c>
      <c r="DQ26" s="19">
        <f>COUNTIF(N26:DP26,"ОБЩ")</f>
        <v>0</v>
      </c>
      <c r="DR26" s="19">
        <f>COUNTIF(O26:DQ26,"ФИЗ")</f>
        <v>0</v>
      </c>
      <c r="DS26" s="19">
        <f>COUNTIF(P26:DR26,"ХИМ")</f>
        <v>0</v>
      </c>
      <c r="DT26" s="19">
        <f>COUNTIF(Q26:DS26,"АНГ")</f>
        <v>0</v>
      </c>
      <c r="DU26" s="19">
        <f>COUNTIF(R26:DT26,"НЕМ")</f>
        <v>0</v>
      </c>
      <c r="DV26" s="19">
        <f>COUNTIF(S26:DU26,"ФРА")</f>
        <v>0</v>
      </c>
      <c r="DW26" s="19">
        <f>COUNTIF(T26:DV26,"ЛИТ")</f>
        <v>0</v>
      </c>
      <c r="DX26" s="19">
        <f>COUNTIF(U26:DW26,"ОБЖ")</f>
        <v>0</v>
      </c>
      <c r="DY26" s="19">
        <f>COUNTIF(V26:DX26,"ФЗР")</f>
        <v>0</v>
      </c>
      <c r="DZ26" s="19">
        <f>COUNTIF(W26:DY26,"МУЗ")</f>
        <v>0</v>
      </c>
      <c r="EA26" s="19">
        <f>COUNTIF(X26:DZ26,"ТЕХ")</f>
        <v>0</v>
      </c>
      <c r="EB26" s="19">
        <f>COUNTIF(AA26:EA26,"АСТ")</f>
        <v>0</v>
      </c>
      <c r="EC26" s="19">
        <f>COUNTIF(AA26:EB26,"КУБ")</f>
        <v>0</v>
      </c>
    </row>
    <row r="27" spans="1:143" ht="16.149999999999999" customHeight="1" x14ac:dyDescent="0.2">
      <c r="A27" s="28"/>
      <c r="B27" s="29"/>
      <c r="D27" s="24" t="s">
        <v>85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32"/>
      <c r="P27" s="32"/>
      <c r="Q27" s="32"/>
      <c r="R27" s="32"/>
      <c r="S27" s="3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43" ht="16.149999999999999" customHeight="1" x14ac:dyDescent="0.2">
      <c r="A28" s="28"/>
      <c r="B28" s="29"/>
      <c r="D28" s="24" t="s">
        <v>86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6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43" ht="16.149999999999999" customHeight="1" x14ac:dyDescent="0.2">
      <c r="A29" s="28"/>
      <c r="B29" s="29"/>
      <c r="D29" s="24" t="s">
        <v>87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43" ht="16.149999999999999" customHeight="1" x14ac:dyDescent="0.2">
      <c r="A30" s="28"/>
      <c r="B30" s="29"/>
      <c r="D30" s="24" t="s">
        <v>88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6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43" ht="16.149999999999999" customHeight="1" x14ac:dyDescent="0.2">
      <c r="A31" s="28"/>
      <c r="B31" s="29"/>
      <c r="D31" s="24" t="s">
        <v>89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6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43" ht="16.149999999999999" customHeight="1" x14ac:dyDescent="0.2">
      <c r="A32" s="26"/>
      <c r="B32" s="27"/>
      <c r="D32" s="24" t="s">
        <v>38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7"/>
      <c r="W32" s="17"/>
      <c r="X32" s="17"/>
      <c r="Y32" s="17"/>
      <c r="Z32" s="17"/>
      <c r="AA32" s="4"/>
      <c r="AB32" s="4"/>
      <c r="AC32" s="16"/>
      <c r="AD32" s="4"/>
      <c r="AE32" s="4"/>
      <c r="AF32" s="4"/>
      <c r="AG32" s="4"/>
      <c r="AH32" s="16"/>
      <c r="AI32" s="4"/>
      <c r="AJ32" s="4"/>
      <c r="AK32" s="4"/>
      <c r="AL32" s="4"/>
      <c r="AM32" s="4"/>
      <c r="AN32" s="4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19">
        <f>COUNTIF(E32:DG32,"МАТ")</f>
        <v>0</v>
      </c>
      <c r="DI32" s="19">
        <f>COUNTIF(F32:DH32,"РУС")</f>
        <v>0</v>
      </c>
      <c r="DJ32" s="19">
        <f>COUNTIF(G32:DI32,"АЛГ")</f>
        <v>0</v>
      </c>
      <c r="DK32" s="19">
        <f>COUNTIF(H32:DJ32,"ГЕМ")</f>
        <v>0</v>
      </c>
      <c r="DL32" s="19">
        <f>COUNTIF(I32:DK32,"ОКР")</f>
        <v>0</v>
      </c>
      <c r="DM32" s="19">
        <f>COUNTIF(J32:DL32,"БИО")</f>
        <v>0</v>
      </c>
      <c r="DN32" s="19">
        <f>COUNTIF(K32:DM32,"ГЕО")</f>
        <v>0</v>
      </c>
      <c r="DO32" s="19">
        <f>COUNTIF(L32:DN32,"ИНФ")</f>
        <v>0</v>
      </c>
      <c r="DP32" s="19">
        <f>COUNTIF(M32:DO32,"ИСТ")</f>
        <v>0</v>
      </c>
      <c r="DQ32" s="19">
        <f>COUNTIF(N32:DP32,"ОБЩ")</f>
        <v>0</v>
      </c>
      <c r="DR32" s="19">
        <f>COUNTIF(O32:DQ32,"ФИЗ")</f>
        <v>0</v>
      </c>
      <c r="DS32" s="19">
        <f>COUNTIF(P32:DR32,"ХИМ")</f>
        <v>0</v>
      </c>
      <c r="DT32" s="19">
        <f>COUNTIF(P32:DS32,"АНГ")</f>
        <v>0</v>
      </c>
      <c r="DU32" s="19">
        <f>COUNTIF(R32:DT32,"НЕМ")</f>
        <v>0</v>
      </c>
      <c r="DV32" s="19">
        <f>COUNTIF(S32:DU32,"ФРА")</f>
        <v>0</v>
      </c>
      <c r="DW32" s="19">
        <f>COUNTIF(T32:DV32,"ЛИТ")</f>
        <v>0</v>
      </c>
      <c r="DX32" s="19">
        <f>COUNTIF(U32:DW32,"ОБЖ")</f>
        <v>0</v>
      </c>
      <c r="DY32" s="19">
        <f>COUNTIF(V32:DX32,"ФЗР")</f>
        <v>0</v>
      </c>
      <c r="DZ32" s="19">
        <f>COUNTIF(W32:DY32,"МУЗ")</f>
        <v>0</v>
      </c>
      <c r="EA32" s="19">
        <f>COUNTIF(X32:DZ32,"ТЕХ")</f>
        <v>0</v>
      </c>
      <c r="EB32" s="19">
        <f>COUNTIF(AA32:EA32,"АСТ")</f>
        <v>0</v>
      </c>
      <c r="EC32" s="19">
        <f>COUNTIF(AA32:EB32,"КУБ")</f>
        <v>0</v>
      </c>
    </row>
    <row r="33" spans="1:133" ht="16.149999999999999" customHeight="1" x14ac:dyDescent="0.2">
      <c r="A33" s="26"/>
      <c r="B33" s="27"/>
      <c r="D33" s="24" t="s">
        <v>41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16"/>
      <c r="AD33" s="4"/>
      <c r="AE33" s="4"/>
      <c r="AF33" s="4"/>
      <c r="AG33" s="4"/>
      <c r="AH33" s="16"/>
      <c r="AI33" s="4"/>
      <c r="AJ33" s="4"/>
      <c r="AK33" s="4"/>
      <c r="AL33" s="4"/>
      <c r="AM33" s="4"/>
      <c r="AN33" s="4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19">
        <f>COUNTIF(E33:DG33,"МАТ")</f>
        <v>0</v>
      </c>
      <c r="DI33" s="19">
        <f>COUNTIF(F33:DH33,"РУС")</f>
        <v>0</v>
      </c>
      <c r="DJ33" s="19">
        <f>COUNTIF(G33:DI33,"АЛГ")</f>
        <v>0</v>
      </c>
      <c r="DK33" s="19">
        <f>COUNTIF(H33:DJ33,"ГЕМ")</f>
        <v>0</v>
      </c>
      <c r="DL33" s="19">
        <f>COUNTIF(I33:DK33,"ОКР")</f>
        <v>0</v>
      </c>
      <c r="DM33" s="19">
        <f>COUNTIF(J33:DL33,"БИО")</f>
        <v>0</v>
      </c>
      <c r="DN33" s="19">
        <f>COUNTIF(J33:DM33,"ГЕО")</f>
        <v>0</v>
      </c>
      <c r="DO33" s="19">
        <f>COUNTIF(L33:DN33,"ИНФ")</f>
        <v>0</v>
      </c>
      <c r="DP33" s="19">
        <f>COUNTIF(M33:DO33,"ИСТ")</f>
        <v>0</v>
      </c>
      <c r="DQ33" s="19">
        <f>COUNTIF(N33:DP33,"ОБЩ")</f>
        <v>0</v>
      </c>
      <c r="DR33" s="19">
        <f>COUNTIF(O33:DQ33,"ФИЗ")</f>
        <v>0</v>
      </c>
      <c r="DS33" s="19">
        <f>COUNTIF(O33:DR33,"ХИМ")</f>
        <v>0</v>
      </c>
      <c r="DT33" s="19">
        <f>COUNTIF(O33:DS33,"АНГ")</f>
        <v>0</v>
      </c>
      <c r="DU33" s="19">
        <f>COUNTIF(R33:DT33,"НЕМ")</f>
        <v>0</v>
      </c>
      <c r="DV33" s="19">
        <f>COUNTIF(S33:DU33,"ФРА")</f>
        <v>0</v>
      </c>
      <c r="DW33" s="19">
        <f>COUNTIF(T33:DV33,"ЛИТ")</f>
        <v>0</v>
      </c>
      <c r="DX33" s="19">
        <f>COUNTIF(U33:DW33,"ОБЖ")</f>
        <v>0</v>
      </c>
      <c r="DY33" s="19">
        <f>COUNTIF(V33:DX33,"ФЗР")</f>
        <v>0</v>
      </c>
      <c r="DZ33" s="19">
        <f>COUNTIF(W33:DY33,"МУЗ")</f>
        <v>0</v>
      </c>
      <c r="EA33" s="19">
        <f>COUNTIF(X33:DZ33,"ТЕХ")</f>
        <v>0</v>
      </c>
      <c r="EB33" s="19">
        <f>COUNTIF(AA33:EA33,"АСТ")</f>
        <v>0</v>
      </c>
      <c r="EC33" s="19">
        <f>COUNTIF(AA33:EB33,"КУБ")</f>
        <v>0</v>
      </c>
    </row>
    <row r="34" spans="1:133" ht="16.149999999999999" customHeight="1" x14ac:dyDescent="0.2">
      <c r="A34" s="26"/>
      <c r="B34" s="27"/>
      <c r="D34" s="24" t="s">
        <v>44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6"/>
      <c r="AD34" s="4"/>
      <c r="AE34" s="4"/>
      <c r="AF34" s="4"/>
      <c r="AG34" s="4"/>
      <c r="AH34" s="16"/>
      <c r="AI34" s="4"/>
      <c r="AJ34" s="4"/>
      <c r="AK34" s="4"/>
      <c r="AL34" s="4"/>
      <c r="AM34" s="4"/>
      <c r="AN34" s="4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19">
        <f>COUNTIF(E34:DG34,"МАТ")</f>
        <v>0</v>
      </c>
      <c r="DI34" s="19">
        <f>COUNTIF(F34:DH34,"РУС")</f>
        <v>0</v>
      </c>
      <c r="DJ34" s="19">
        <f>COUNTIF(G34:DI34,"АЛГ")</f>
        <v>0</v>
      </c>
      <c r="DK34" s="19">
        <f>COUNTIF(H34:DJ34,"ГЕМ")</f>
        <v>0</v>
      </c>
      <c r="DL34" s="19">
        <f>COUNTIF(I34:DK34,"ОКР")</f>
        <v>0</v>
      </c>
      <c r="DM34" s="19">
        <f>COUNTIF(J34:DL34,"БИО")</f>
        <v>0</v>
      </c>
      <c r="DN34" s="19">
        <f>COUNTIF(J34:DM34,"ГЕО")</f>
        <v>0</v>
      </c>
      <c r="DO34" s="19">
        <f>COUNTIF(L34:DN34,"ИНФ")</f>
        <v>0</v>
      </c>
      <c r="DP34" s="19">
        <f>COUNTIF(M34:DO34,"ИСТ")</f>
        <v>0</v>
      </c>
      <c r="DQ34" s="19">
        <f>COUNTIF(N34:DP34,"ОБЩ")</f>
        <v>0</v>
      </c>
      <c r="DR34" s="19">
        <f>COUNTIF(O34:DQ34,"ФИЗ")</f>
        <v>0</v>
      </c>
      <c r="DS34" s="19">
        <f>COUNTIF(O34:DR34,"ХИМ")</f>
        <v>0</v>
      </c>
      <c r="DT34" s="19">
        <f>COUNTIF(O34:DS34,"АНГ")</f>
        <v>0</v>
      </c>
      <c r="DU34" s="19">
        <f>COUNTIF(R34:DT34,"НЕМ")</f>
        <v>0</v>
      </c>
      <c r="DV34" s="19">
        <f>COUNTIF(S34:DU34,"ФРА")</f>
        <v>0</v>
      </c>
      <c r="DW34" s="19">
        <f>COUNTIF(T34:DV34,"ЛИТ")</f>
        <v>0</v>
      </c>
      <c r="DX34" s="19">
        <f>COUNTIF(U34:DW34,"ОБЖ")</f>
        <v>0</v>
      </c>
      <c r="DY34" s="19">
        <f>COUNTIF(V34:DX34,"ФЗР")</f>
        <v>0</v>
      </c>
      <c r="DZ34" s="19">
        <f>COUNTIF(W34:DY34,"МУЗ")</f>
        <v>0</v>
      </c>
      <c r="EA34" s="19">
        <f>COUNTIF(X34:DZ34,"ТЕХ")</f>
        <v>0</v>
      </c>
      <c r="EB34" s="19">
        <f>COUNTIF(AA34:EA34,"АСТ")</f>
        <v>0</v>
      </c>
      <c r="EC34" s="19">
        <f>COUNTIF(AA34:EB34,"КУБ")</f>
        <v>0</v>
      </c>
    </row>
    <row r="35" spans="1:133" ht="16.149999999999999" customHeight="1" x14ac:dyDescent="0.2">
      <c r="A35" s="28"/>
      <c r="B35" s="29"/>
      <c r="D35" s="24" t="s">
        <v>90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6"/>
      <c r="AD35" s="4"/>
      <c r="AE35" s="4"/>
      <c r="AF35" s="4"/>
      <c r="AG35" s="4"/>
      <c r="AH35" s="16"/>
      <c r="AI35" s="4"/>
      <c r="AJ35" s="4"/>
      <c r="AK35" s="4"/>
      <c r="AL35" s="4"/>
      <c r="AM35" s="4"/>
      <c r="AN35" s="4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ht="16.149999999999999" customHeight="1" x14ac:dyDescent="0.2">
      <c r="A36" s="28"/>
      <c r="B36" s="29"/>
      <c r="D36" s="24" t="s">
        <v>91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6"/>
      <c r="AD36" s="4"/>
      <c r="AE36" s="4"/>
      <c r="AF36" s="4"/>
      <c r="AG36" s="4"/>
      <c r="AH36" s="16"/>
      <c r="AI36" s="4"/>
      <c r="AJ36" s="4"/>
      <c r="AK36" s="4"/>
      <c r="AL36" s="4"/>
      <c r="AM36" s="4"/>
      <c r="AN36" s="4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ht="16.149999999999999" customHeight="1" x14ac:dyDescent="0.2">
      <c r="A37" s="28"/>
      <c r="B37" s="29"/>
      <c r="D37" s="24" t="s">
        <v>92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6"/>
      <c r="AD37" s="4"/>
      <c r="AE37" s="4"/>
      <c r="AF37" s="4"/>
      <c r="AG37" s="4"/>
      <c r="AH37" s="16"/>
      <c r="AI37" s="4"/>
      <c r="AJ37" s="4"/>
      <c r="AK37" s="4"/>
      <c r="AL37" s="4"/>
      <c r="AM37" s="4"/>
      <c r="AN37" s="4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ht="16.149999999999999" customHeight="1" x14ac:dyDescent="0.2">
      <c r="A38" s="28"/>
      <c r="B38" s="29"/>
      <c r="D38" s="24" t="s">
        <v>93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6"/>
      <c r="AD38" s="4"/>
      <c r="AE38" s="4"/>
      <c r="AF38" s="4"/>
      <c r="AG38" s="4"/>
      <c r="AH38" s="16"/>
      <c r="AI38" s="4"/>
      <c r="AJ38" s="4"/>
      <c r="AK38" s="4"/>
      <c r="AL38" s="4"/>
      <c r="AM38" s="4"/>
      <c r="AN38" s="4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ht="16.149999999999999" customHeight="1" x14ac:dyDescent="0.2">
      <c r="A39" s="26"/>
      <c r="B39" s="27"/>
      <c r="D39" s="24" t="s">
        <v>47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19">
        <f>COUNTIF(E39:DG39,"МАТ")</f>
        <v>0</v>
      </c>
      <c r="DI39" s="19">
        <f>COUNTIF(F39:DH39,"РУС")</f>
        <v>0</v>
      </c>
      <c r="DJ39" s="19">
        <f>COUNTIF(G39:DI39,"АЛГ")</f>
        <v>0</v>
      </c>
      <c r="DK39" s="19">
        <f>COUNTIF(H39:DJ39,"ГЕМ")</f>
        <v>0</v>
      </c>
      <c r="DL39" s="19">
        <f>COUNTIF(I39:DK39,"ОКР")</f>
        <v>0</v>
      </c>
      <c r="DM39" s="19">
        <f>COUNTIF(J39:DL39,"БИО")</f>
        <v>0</v>
      </c>
      <c r="DN39" s="19">
        <f>COUNTIF(K39:DM39,"ГЕО")</f>
        <v>0</v>
      </c>
      <c r="DO39" s="19">
        <f>COUNTIF(L39:DN39,"ИНФ")</f>
        <v>0</v>
      </c>
      <c r="DP39" s="19">
        <f>COUNTIF(M39:DO39,"ИСТ")</f>
        <v>0</v>
      </c>
      <c r="DQ39" s="19">
        <f>COUNTIF(N39:DP39,"ОБЩ")</f>
        <v>0</v>
      </c>
      <c r="DR39" s="19">
        <f>COUNTIF(O39:DQ39,"ФИЗ")</f>
        <v>0</v>
      </c>
      <c r="DS39" s="19">
        <f>COUNTIF(P39:DR39,"ХИМ")</f>
        <v>0</v>
      </c>
      <c r="DT39" s="19">
        <f>COUNTIF(Q39:DS39,"АНГ")</f>
        <v>0</v>
      </c>
      <c r="DU39" s="19">
        <f>COUNTIF(R39:DT39,"НЕМ")</f>
        <v>0</v>
      </c>
      <c r="DV39" s="19">
        <f>COUNTIF(S39:DU39,"ФРА")</f>
        <v>0</v>
      </c>
      <c r="DW39" s="19">
        <f>COUNTIF(T39:DV39,"ЛИТ")</f>
        <v>0</v>
      </c>
      <c r="DX39" s="19">
        <f>COUNTIF(U39:DW39,"ОБЖ")</f>
        <v>0</v>
      </c>
      <c r="DY39" s="19">
        <f>COUNTIF(V39:DX39,"ФЗР")</f>
        <v>0</v>
      </c>
      <c r="DZ39" s="19">
        <f>COUNTIF(W39:DY39,"МУЗ")</f>
        <v>0</v>
      </c>
      <c r="EA39" s="19">
        <f>COUNTIF(X39:DZ39,"ТЕХ")</f>
        <v>0</v>
      </c>
      <c r="EB39" s="19">
        <f>COUNTIF(AA39:EA39,"АСТ")</f>
        <v>0</v>
      </c>
      <c r="EC39" s="19">
        <f>COUNTIF(AA39:EB39,"КУБ")</f>
        <v>0</v>
      </c>
    </row>
    <row r="40" spans="1:133" ht="16.149999999999999" customHeight="1" x14ac:dyDescent="0.2">
      <c r="A40" s="26"/>
      <c r="B40" s="27"/>
      <c r="D40" s="24" t="s">
        <v>48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19">
        <f>COUNTIF(E40:DG40,"МАТ")</f>
        <v>0</v>
      </c>
      <c r="DI40" s="19">
        <f>COUNTIF(F40:DH40,"РУС")</f>
        <v>0</v>
      </c>
      <c r="DJ40" s="19">
        <f>COUNTIF(G40:DI40,"АЛГ")</f>
        <v>0</v>
      </c>
      <c r="DK40" s="19">
        <f>COUNTIF(H40:DJ40,"ГЕМ")</f>
        <v>0</v>
      </c>
      <c r="DL40" s="19">
        <f>COUNTIF(I40:DK40,"ОКР")</f>
        <v>0</v>
      </c>
      <c r="DM40" s="19">
        <f>COUNTIF(J40:DL40,"БИО")</f>
        <v>0</v>
      </c>
      <c r="DN40" s="19">
        <f>COUNTIF(K40:DM40,"ГЕО")</f>
        <v>0</v>
      </c>
      <c r="DO40" s="19">
        <f>COUNTIF(L40:DN40,"ИНФ")</f>
        <v>0</v>
      </c>
      <c r="DP40" s="19">
        <f>COUNTIF(M40:DO40,"ИСТ")</f>
        <v>0</v>
      </c>
      <c r="DQ40" s="19">
        <f>COUNTIF(N40:DP40,"ОБЩ")</f>
        <v>0</v>
      </c>
      <c r="DR40" s="19">
        <f>COUNTIF(O40:DQ40,"ФИЗ")</f>
        <v>0</v>
      </c>
      <c r="DS40" s="19">
        <f>COUNTIF(P40:DR40,"ХИМ")</f>
        <v>0</v>
      </c>
      <c r="DT40" s="19">
        <f>COUNTIF(Q40:DS40,"АНГ")</f>
        <v>0</v>
      </c>
      <c r="DU40" s="19">
        <f>COUNTIF(R40:DT40,"НЕМ")</f>
        <v>0</v>
      </c>
      <c r="DV40" s="19">
        <f>COUNTIF(S40:DU40,"ФРА")</f>
        <v>0</v>
      </c>
      <c r="DW40" s="19">
        <f>COUNTIF(T40:DV40,"ЛИТ")</f>
        <v>0</v>
      </c>
      <c r="DX40" s="19">
        <f>COUNTIF(U40:DW40,"ОБЖ")</f>
        <v>0</v>
      </c>
      <c r="DY40" s="19">
        <f>COUNTIF(V40:DX40,"ФЗР")</f>
        <v>0</v>
      </c>
      <c r="DZ40" s="19">
        <f>COUNTIF(W40:DY40,"МУЗ")</f>
        <v>0</v>
      </c>
      <c r="EA40" s="19">
        <f>COUNTIF(X40:DZ40,"ТЕХ")</f>
        <v>0</v>
      </c>
      <c r="EB40" s="19">
        <f>COUNTIF(AA40:EA40,"АСТ")</f>
        <v>0</v>
      </c>
      <c r="EC40" s="19">
        <f>COUNTIF(AA40:EB40,"КУБ")</f>
        <v>0</v>
      </c>
    </row>
    <row r="41" spans="1:133" ht="16.149999999999999" customHeight="1" x14ac:dyDescent="0.2">
      <c r="A41" s="26"/>
      <c r="B41" s="27"/>
      <c r="D41" s="24" t="s">
        <v>49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19">
        <f>COUNTIF(E41:DG41,"МАТ")</f>
        <v>0</v>
      </c>
      <c r="DI41" s="19">
        <f>COUNTIF(F41:DH41,"РУС")</f>
        <v>0</v>
      </c>
      <c r="DJ41" s="19">
        <f>COUNTIF(G41:DI41,"АЛГ")</f>
        <v>0</v>
      </c>
      <c r="DK41" s="19">
        <f>COUNTIF(H41:DJ41,"ГЕМ")</f>
        <v>0</v>
      </c>
      <c r="DL41" s="19">
        <f>COUNTIF(I41:DK41,"ОКР")</f>
        <v>0</v>
      </c>
      <c r="DM41" s="19">
        <f>COUNTIF(J41:DL41,"БИО")</f>
        <v>0</v>
      </c>
      <c r="DN41" s="19">
        <f>COUNTIF(K41:DM41,"ГЕО")</f>
        <v>0</v>
      </c>
      <c r="DO41" s="19">
        <f>COUNTIF(L41:DN41,"ИНФ")</f>
        <v>0</v>
      </c>
      <c r="DP41" s="19">
        <f>COUNTIF(M41:DO41,"ИСТ")</f>
        <v>0</v>
      </c>
      <c r="DQ41" s="19">
        <f>COUNTIF(N41:DP41,"ОБЩ")</f>
        <v>0</v>
      </c>
      <c r="DR41" s="19">
        <f>COUNTIF(O41:DQ41,"ФИЗ")</f>
        <v>0</v>
      </c>
      <c r="DS41" s="19">
        <f>COUNTIF(P41:DR41,"ХИМ")</f>
        <v>0</v>
      </c>
      <c r="DT41" s="19">
        <f>COUNTIF(Q41:DS41,"АНГ")</f>
        <v>0</v>
      </c>
      <c r="DU41" s="19">
        <f>COUNTIF(R41:DT41,"НЕМ")</f>
        <v>0</v>
      </c>
      <c r="DV41" s="19">
        <f>COUNTIF(S41:DU41,"ФРА")</f>
        <v>0</v>
      </c>
      <c r="DW41" s="19">
        <f>COUNTIF(T41:DV41,"ЛИТ")</f>
        <v>0</v>
      </c>
      <c r="DX41" s="19">
        <f>COUNTIF(U41:DW41,"ОБЖ")</f>
        <v>0</v>
      </c>
      <c r="DY41" s="19">
        <f>COUNTIF(V41:DX41,"ФЗР")</f>
        <v>0</v>
      </c>
      <c r="DZ41" s="19">
        <f>COUNTIF(W41:DY41,"МУЗ")</f>
        <v>0</v>
      </c>
      <c r="EA41" s="19">
        <f>COUNTIF(X41:DZ41,"ТЕХ")</f>
        <v>0</v>
      </c>
      <c r="EB41" s="19">
        <f>COUNTIF(AA41:EA41,"АСТ")</f>
        <v>0</v>
      </c>
      <c r="EC41" s="19">
        <f>COUNTIF(AA41:EB41,"КУБ")</f>
        <v>0</v>
      </c>
    </row>
    <row r="42" spans="1:133" ht="16.149999999999999" customHeight="1" x14ac:dyDescent="0.2">
      <c r="A42" s="28"/>
      <c r="B42" s="29"/>
      <c r="D42" s="24" t="s">
        <v>94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ht="16.149999999999999" customHeight="1" x14ac:dyDescent="0.2">
      <c r="A43" s="28"/>
      <c r="B43" s="29"/>
      <c r="D43" s="24" t="s">
        <v>95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ht="16.149999999999999" customHeight="1" x14ac:dyDescent="0.2">
      <c r="A44" s="28"/>
      <c r="B44" s="29"/>
      <c r="D44" s="24" t="s">
        <v>96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ht="16.149999999999999" customHeight="1" x14ac:dyDescent="0.2">
      <c r="A45" s="28"/>
      <c r="B45" s="29"/>
      <c r="D45" s="24" t="s">
        <v>97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ht="16.149999999999999" customHeight="1" x14ac:dyDescent="0.2">
      <c r="A46" s="28"/>
      <c r="B46" s="29"/>
      <c r="D46" s="24" t="s">
        <v>50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ht="16.149999999999999" customHeight="1" x14ac:dyDescent="0.2">
      <c r="A47" s="28"/>
      <c r="B47" s="29"/>
      <c r="D47" s="24" t="s">
        <v>51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ht="16.149999999999999" customHeight="1" x14ac:dyDescent="0.2">
      <c r="A48" s="28"/>
      <c r="B48" s="29"/>
      <c r="D48" s="24" t="s">
        <v>98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ht="16.149999999999999" customHeight="1" x14ac:dyDescent="0.2">
      <c r="A49" s="28"/>
      <c r="B49" s="29"/>
      <c r="D49" s="24" t="s">
        <v>99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ht="16.149999999999999" customHeight="1" x14ac:dyDescent="0.2">
      <c r="A50" s="28"/>
      <c r="B50" s="29"/>
      <c r="D50" s="24" t="s">
        <v>101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ht="16.149999999999999" customHeight="1" x14ac:dyDescent="0.2">
      <c r="D51" s="24" t="s">
        <v>102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6"/>
      <c r="S51" s="4"/>
      <c r="T51" s="4"/>
      <c r="U51" s="4"/>
      <c r="V51" s="4"/>
      <c r="W51" s="16"/>
      <c r="X51" s="4"/>
      <c r="Y51" s="4"/>
      <c r="Z51" s="4"/>
      <c r="AA51" s="4"/>
      <c r="AB51" s="4"/>
      <c r="AC51" s="16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8"/>
      <c r="CK51" s="4"/>
      <c r="CL51" s="4"/>
      <c r="CM51" s="8"/>
      <c r="CN51" s="4"/>
      <c r="CO51" s="4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19">
        <f>COUNTIF(E51:DG51,"МАТ")</f>
        <v>0</v>
      </c>
      <c r="DI51" s="19">
        <f>COUNTIF(F51:DH51,"РУС")</f>
        <v>0</v>
      </c>
      <c r="DJ51" s="19">
        <f>COUNTIF(G51:DI51,"АЛГ")</f>
        <v>0</v>
      </c>
      <c r="DK51" s="19">
        <f>COUNTIF(H51:DJ51,"ГЕМ")</f>
        <v>0</v>
      </c>
      <c r="DL51" s="19">
        <f>COUNTIF(I51:DK51,"ОКР")</f>
        <v>0</v>
      </c>
      <c r="DM51" s="19">
        <f>COUNTIF(J51:DL51,"БИО")</f>
        <v>0</v>
      </c>
      <c r="DN51" s="19">
        <f>COUNTIF(K51:DM51,"ГЕО")</f>
        <v>0</v>
      </c>
      <c r="DO51" s="19">
        <f>COUNTIF(L51:DN51,"ИНФ")</f>
        <v>0</v>
      </c>
      <c r="DP51" s="19">
        <f>COUNTIF(M51:DO51,"ИСТ")</f>
        <v>0</v>
      </c>
      <c r="DQ51" s="19">
        <f>COUNTIF(N51:DP51,"ОБЩ")</f>
        <v>0</v>
      </c>
      <c r="DR51" s="19">
        <f>COUNTIF(O51:DQ51,"ФИЗ")</f>
        <v>0</v>
      </c>
      <c r="DS51" s="19">
        <f>COUNTIF(P51:DR51,"ХИМ")</f>
        <v>0</v>
      </c>
      <c r="DT51" s="19">
        <f>COUNTIF(Q51:DS51,"АНГ")</f>
        <v>0</v>
      </c>
      <c r="DU51" s="19">
        <f>COUNTIF(R51:DT51,"НЕМ")</f>
        <v>0</v>
      </c>
      <c r="DV51" s="19">
        <f>COUNTIF(S51:DU51,"ФРА")</f>
        <v>0</v>
      </c>
      <c r="DW51" s="19">
        <f>COUNTIF(T51:DV51,"ЛИТ")</f>
        <v>0</v>
      </c>
      <c r="DX51" s="19">
        <f>COUNTIF(U51:DW51,"ОБЖ")</f>
        <v>0</v>
      </c>
      <c r="DY51" s="19">
        <f>COUNTIF(V51:DX51,"ФЗР")</f>
        <v>0</v>
      </c>
      <c r="DZ51" s="19">
        <f>COUNTIF(W51:DY51,"МУЗ")</f>
        <v>0</v>
      </c>
      <c r="EA51" s="19">
        <f>COUNTIF(X51:DZ51,"ТЕХ")</f>
        <v>0</v>
      </c>
      <c r="EB51" s="19">
        <f>COUNTIF(AA51:EA51,"АСТ")</f>
        <v>0</v>
      </c>
      <c r="EC51" s="19">
        <f>COUNTIF(AA51:EB51,"КУБ")</f>
        <v>0</v>
      </c>
    </row>
    <row r="52" spans="1:133" ht="16.149999999999999" customHeight="1" x14ac:dyDescent="0.2">
      <c r="D52" s="24" t="s">
        <v>100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6"/>
      <c r="S52" s="4"/>
      <c r="T52" s="4"/>
      <c r="U52" s="4"/>
      <c r="V52" s="4"/>
      <c r="W52" s="16"/>
      <c r="X52" s="4"/>
      <c r="Y52" s="4"/>
      <c r="Z52" s="4"/>
      <c r="AA52" s="4"/>
      <c r="AB52" s="4"/>
      <c r="AC52" s="16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8"/>
      <c r="CK52" s="4"/>
      <c r="CL52" s="8"/>
      <c r="CM52" s="4"/>
      <c r="CN52" s="4"/>
      <c r="CO52" s="4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19">
        <f>COUNTIF(E52:DG52,"МАТ")</f>
        <v>0</v>
      </c>
      <c r="DI52" s="19">
        <f>COUNTIF(F52:DH52,"РУС")</f>
        <v>0</v>
      </c>
      <c r="DJ52" s="19">
        <f>COUNTIF(G52:DI52,"АЛГ")</f>
        <v>0</v>
      </c>
      <c r="DK52" s="19">
        <f>COUNTIF(H52:DJ52,"ГЕМ")</f>
        <v>0</v>
      </c>
      <c r="DL52" s="19">
        <f>COUNTIF(I52:DK52,"ОКР")</f>
        <v>0</v>
      </c>
      <c r="DM52" s="19">
        <f>COUNTIF(J52:DL52,"БИО")</f>
        <v>0</v>
      </c>
      <c r="DN52" s="19">
        <f>COUNTIF(K52:DM52,"ГЕО")</f>
        <v>0</v>
      </c>
      <c r="DO52" s="19">
        <f>COUNTIF(L52:DN52,"ИНФ")</f>
        <v>0</v>
      </c>
      <c r="DP52" s="19">
        <f>COUNTIF(M52:DO52,"ИСТ")</f>
        <v>0</v>
      </c>
      <c r="DQ52" s="19">
        <f>COUNTIF(N52:DP52,"ОБЩ")</f>
        <v>0</v>
      </c>
      <c r="DR52" s="19">
        <f>COUNTIF(O52:DQ52,"ФИЗ")</f>
        <v>0</v>
      </c>
      <c r="DS52" s="19">
        <f>COUNTIF(P52:DR52,"ХИМ")</f>
        <v>0</v>
      </c>
      <c r="DT52" s="19">
        <f>COUNTIF(Q52:DS52,"АНГ")</f>
        <v>0</v>
      </c>
      <c r="DU52" s="19">
        <f>COUNTIF(R52:DT52,"НЕМ")</f>
        <v>0</v>
      </c>
      <c r="DV52" s="19">
        <f>COUNTIF(S52:DU52,"ФРА")</f>
        <v>0</v>
      </c>
      <c r="DW52" s="19">
        <f>COUNTIF(T52:DV52,"ЛИТ")</f>
        <v>0</v>
      </c>
      <c r="DX52" s="19">
        <f>COUNTIF(U52:DW52,"ОБЖ")</f>
        <v>0</v>
      </c>
      <c r="DY52" s="19">
        <f>COUNTIF(V52:DX52,"ФЗР")</f>
        <v>0</v>
      </c>
      <c r="DZ52" s="19">
        <f>COUNTIF(W52:DY52,"МУЗ")</f>
        <v>0</v>
      </c>
      <c r="EA52" s="19">
        <f>COUNTIF(X52:DZ52,"ТЕХ")</f>
        <v>0</v>
      </c>
      <c r="EB52" s="19">
        <f>COUNTIF(AA52:EA52,"АСТ")</f>
        <v>0</v>
      </c>
      <c r="EC52" s="19">
        <f>COUNTIF(AA52:EB52,"КУБ")</f>
        <v>0</v>
      </c>
    </row>
    <row r="53" spans="1:133" ht="16.149999999999999" customHeight="1" x14ac:dyDescent="0.2">
      <c r="D53" s="24" t="s">
        <v>52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6"/>
      <c r="S53" s="4"/>
      <c r="T53" s="16"/>
      <c r="U53" s="4"/>
      <c r="V53" s="4"/>
      <c r="W53" s="4"/>
      <c r="X53" s="4"/>
      <c r="Y53" s="4"/>
      <c r="Z53" s="4"/>
      <c r="AA53" s="4"/>
      <c r="AB53" s="4"/>
      <c r="AC53" s="16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8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8"/>
      <c r="CK53" s="4"/>
      <c r="CL53" s="4"/>
      <c r="CM53" s="4"/>
      <c r="CN53" s="4"/>
      <c r="CO53" s="4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19">
        <f>COUNTIF(E53:DG53,"МАТ")</f>
        <v>0</v>
      </c>
      <c r="DI53" s="19">
        <f>COUNTIF(F53:DH53,"РУС")</f>
        <v>0</v>
      </c>
      <c r="DJ53" s="19">
        <f>COUNTIF(G53:DI53,"АЛГ")</f>
        <v>0</v>
      </c>
      <c r="DK53" s="19">
        <f>COUNTIF(H53:DJ53,"ГЕМ")</f>
        <v>0</v>
      </c>
      <c r="DL53" s="19">
        <f>COUNTIF(I53:DK53,"ОКР")</f>
        <v>0</v>
      </c>
      <c r="DM53" s="19">
        <f>COUNTIF(J53:DL53,"БИО")</f>
        <v>0</v>
      </c>
      <c r="DN53" s="19">
        <f>COUNTIF(K53:DM53,"ГЕО")</f>
        <v>0</v>
      </c>
      <c r="DO53" s="19">
        <f>COUNTIF(L53:DN53,"ИНФ")</f>
        <v>0</v>
      </c>
      <c r="DP53" s="19">
        <f>COUNTIF(M53:DO53,"ИСТ")</f>
        <v>0</v>
      </c>
      <c r="DQ53" s="19">
        <f>COUNTIF(N53:DP53,"ОБЩ")</f>
        <v>0</v>
      </c>
      <c r="DR53" s="19">
        <f>COUNTIF(O53:DQ53,"ФИЗ")</f>
        <v>0</v>
      </c>
      <c r="DS53" s="19">
        <f>COUNTIF(P53:DR53,"ХИМ")</f>
        <v>0</v>
      </c>
      <c r="DT53" s="19">
        <f>COUNTIF(Q53:DS53,"АНГ")</f>
        <v>0</v>
      </c>
      <c r="DU53" s="19">
        <f>COUNTIF(R53:DT53,"НЕМ")</f>
        <v>0</v>
      </c>
      <c r="DV53" s="19">
        <f>COUNTIF(S53:DU53,"ФРА")</f>
        <v>0</v>
      </c>
      <c r="DW53" s="19">
        <f>COUNTIF(T53:DV53,"ЛИТ")</f>
        <v>0</v>
      </c>
      <c r="DX53" s="19">
        <f>COUNTIF(U53:DW53,"ОБЖ")</f>
        <v>0</v>
      </c>
      <c r="DY53" s="19">
        <f>COUNTIF(V53:DX53,"ФЗР")</f>
        <v>0</v>
      </c>
      <c r="DZ53" s="19">
        <f>COUNTIF(W53:DY53,"МУЗ")</f>
        <v>0</v>
      </c>
      <c r="EA53" s="19">
        <f>COUNTIF(X53:DZ53,"ТЕХ")</f>
        <v>0</v>
      </c>
      <c r="EB53" s="19">
        <f>COUNTIF(AA53:EA53,"АСТ")</f>
        <v>0</v>
      </c>
      <c r="EC53" s="19">
        <f>COUNTIF(AA53:EB53,"КУБ")</f>
        <v>0</v>
      </c>
    </row>
    <row r="54" spans="1:133" ht="16.149999999999999" customHeight="1" x14ac:dyDescent="0.2">
      <c r="D54" s="24" t="s">
        <v>53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6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8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8"/>
      <c r="CK54" s="4"/>
      <c r="CL54" s="4"/>
      <c r="CM54" s="4"/>
      <c r="CN54" s="4"/>
      <c r="CO54" s="4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19">
        <f>COUNTIF(E54:DG54,"МАТ")</f>
        <v>0</v>
      </c>
      <c r="DI54" s="19">
        <f>COUNTIF(F54:DH54,"РУС")</f>
        <v>0</v>
      </c>
      <c r="DJ54" s="19">
        <f>COUNTIF(G54:DI54,"АЛГ")</f>
        <v>0</v>
      </c>
      <c r="DK54" s="19">
        <f>COUNTIF(H54:DJ54,"ГЕМ")</f>
        <v>0</v>
      </c>
      <c r="DL54" s="19">
        <f>COUNTIF(I54:DK54,"ОКР")</f>
        <v>0</v>
      </c>
      <c r="DM54" s="19">
        <f>COUNTIF(J54:DL54,"БИО")</f>
        <v>0</v>
      </c>
      <c r="DN54" s="19">
        <f>COUNTIF(K54:DM54,"ГЕО")</f>
        <v>0</v>
      </c>
      <c r="DO54" s="19">
        <f>COUNTIF(L54:DN54,"ИНФ")</f>
        <v>0</v>
      </c>
      <c r="DP54" s="19">
        <f>COUNTIF(M54:DO54,"ИСТ")</f>
        <v>0</v>
      </c>
      <c r="DQ54" s="19">
        <f>COUNTIF(N54:DP54,"ОБЩ")</f>
        <v>0</v>
      </c>
      <c r="DR54" s="19">
        <f>COUNTIF(O54:DQ54,"ФИЗ")</f>
        <v>0</v>
      </c>
      <c r="DS54" s="19">
        <f>COUNTIF(P54:DR54,"ХИМ")</f>
        <v>0</v>
      </c>
      <c r="DT54" s="19">
        <f>COUNTIF(Q54:DS54,"АНГ")</f>
        <v>0</v>
      </c>
      <c r="DU54" s="19">
        <f>COUNTIF(R54:DT54,"НЕМ")</f>
        <v>0</v>
      </c>
      <c r="DV54" s="19">
        <f>COUNTIF(S54:DU54,"ФРА")</f>
        <v>0</v>
      </c>
      <c r="DW54" s="19">
        <f>COUNTIF(T54:DV54,"ЛИТ")</f>
        <v>0</v>
      </c>
      <c r="DX54" s="19">
        <f>COUNTIF(U54:DW54,"ОБЖ")</f>
        <v>0</v>
      </c>
      <c r="DY54" s="19">
        <f>COUNTIF(V54:DX54,"ФЗР")</f>
        <v>0</v>
      </c>
      <c r="DZ54" s="19">
        <f>COUNTIF(W54:DY54,"МУЗ")</f>
        <v>0</v>
      </c>
      <c r="EA54" s="19">
        <f>COUNTIF(X54:DZ54,"ТЕХ")</f>
        <v>0</v>
      </c>
      <c r="EB54" s="19">
        <f>COUNTIF(AA54:EA54,"АСТ")</f>
        <v>0</v>
      </c>
      <c r="EC54" s="19">
        <f>COUNTIF(AA54:EB54,"КУБ")</f>
        <v>0</v>
      </c>
    </row>
    <row r="55" spans="1:133" x14ac:dyDescent="0.25">
      <c r="A55" s="2"/>
      <c r="B55" s="14"/>
      <c r="D55" s="24" t="s">
        <v>54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6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8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8"/>
      <c r="CK55" s="4"/>
      <c r="CL55" s="4"/>
      <c r="CM55" s="4"/>
      <c r="CN55" s="4"/>
      <c r="CO55" s="4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19">
        <f>COUNTIF(E55:DG55,"МАТ")</f>
        <v>0</v>
      </c>
      <c r="DI55" s="19">
        <f>COUNTIF(F55:DH55,"РУС")</f>
        <v>0</v>
      </c>
      <c r="DJ55" s="19">
        <f>COUNTIF(G55:DI55,"АЛГ")</f>
        <v>0</v>
      </c>
      <c r="DK55" s="19">
        <f>COUNTIF(H55:DJ55,"ГЕМ")</f>
        <v>0</v>
      </c>
      <c r="DL55" s="19">
        <f>COUNTIF(I55:DK55,"ОКР")</f>
        <v>0</v>
      </c>
      <c r="DM55" s="19">
        <f>COUNTIF(J55:DL55,"БИО")</f>
        <v>0</v>
      </c>
      <c r="DN55" s="19">
        <f>COUNTIF(K55:DM55,"ГЕО")</f>
        <v>0</v>
      </c>
      <c r="DO55" s="19">
        <f>COUNTIF(L55:DN55,"ИНФ")</f>
        <v>0</v>
      </c>
      <c r="DP55" s="19">
        <f>COUNTIF(M55:DO55,"ИСТ")</f>
        <v>0</v>
      </c>
      <c r="DQ55" s="19">
        <f>COUNTIF(N55:DP55,"ОБЩ")</f>
        <v>0</v>
      </c>
      <c r="DR55" s="19">
        <f>COUNTIF(O55:DQ55,"ФИЗ")</f>
        <v>0</v>
      </c>
      <c r="DS55" s="19">
        <f>COUNTIF(P55:DR55,"ХИМ")</f>
        <v>0</v>
      </c>
      <c r="DT55" s="19">
        <f>COUNTIF(Q55:DS55,"АНГ")</f>
        <v>0</v>
      </c>
      <c r="DU55" s="19">
        <f>COUNTIF(R55:DT55,"НЕМ")</f>
        <v>0</v>
      </c>
      <c r="DV55" s="19">
        <f>COUNTIF(S55:DU55,"ФРА")</f>
        <v>0</v>
      </c>
      <c r="DW55" s="19">
        <f>COUNTIF(T55:DV55,"ЛИТ")</f>
        <v>0</v>
      </c>
      <c r="DX55" s="19">
        <f>COUNTIF(U55:DW55,"ОБЖ")</f>
        <v>0</v>
      </c>
      <c r="DY55" s="19">
        <f>COUNTIF(V55:DX55,"ФЗР")</f>
        <v>0</v>
      </c>
      <c r="DZ55" s="19">
        <f>COUNTIF(W55:DY55,"МУЗ")</f>
        <v>0</v>
      </c>
      <c r="EA55" s="19">
        <f>COUNTIF(X55:DZ55,"ТЕХ")</f>
        <v>0</v>
      </c>
      <c r="EB55" s="19">
        <f>COUNTIF(AA55:EA55,"АСТ")</f>
        <v>0</v>
      </c>
      <c r="EC55" s="19">
        <f>COUNTIF(AA55:EB55,"КУБ")</f>
        <v>0</v>
      </c>
    </row>
    <row r="56" spans="1:133" x14ac:dyDescent="0.25">
      <c r="A56" s="2"/>
      <c r="B56" s="14"/>
      <c r="D56" s="24" t="s">
        <v>103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8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8"/>
      <c r="CK56" s="4"/>
      <c r="CL56" s="4"/>
      <c r="CM56" s="4"/>
      <c r="CN56" s="4"/>
      <c r="CO56" s="4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x14ac:dyDescent="0.25">
      <c r="A57" s="2"/>
      <c r="B57" s="14"/>
      <c r="D57" s="24" t="s">
        <v>104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8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8"/>
      <c r="CK57" s="4"/>
      <c r="CL57" s="4"/>
      <c r="CM57" s="4"/>
      <c r="CN57" s="4"/>
      <c r="CO57" s="4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x14ac:dyDescent="0.25">
      <c r="A58" s="2"/>
      <c r="B58" s="14"/>
      <c r="D58" s="24" t="s">
        <v>105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6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8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8"/>
      <c r="CK58" s="4"/>
      <c r="CL58" s="4"/>
      <c r="CM58" s="4"/>
      <c r="CN58" s="4"/>
      <c r="CO58" s="4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x14ac:dyDescent="0.25">
      <c r="A59" s="2"/>
      <c r="B59" s="14"/>
      <c r="D59" s="24" t="s">
        <v>106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6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8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8"/>
      <c r="CK59" s="4"/>
      <c r="CL59" s="4"/>
      <c r="CM59" s="4"/>
      <c r="CN59" s="4"/>
      <c r="CO59" s="4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ht="15.75" customHeight="1" x14ac:dyDescent="0.25">
      <c r="B60" s="14"/>
      <c r="D60" s="24" t="s">
        <v>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7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19">
        <f>COUNTIF(E60:DG60,"МАТ")</f>
        <v>0</v>
      </c>
      <c r="DI60" s="19">
        <f>COUNTIF(F60:DH60,"РУС")</f>
        <v>0</v>
      </c>
      <c r="DJ60" s="19">
        <f>COUNTIF(G60:DI60,"АЛГ")</f>
        <v>0</v>
      </c>
      <c r="DK60" s="19">
        <f>COUNTIF(H60:DJ60,"ГЕМ")</f>
        <v>0</v>
      </c>
      <c r="DL60" s="19">
        <f>COUNTIF(I60:DK60,"ОКР")</f>
        <v>0</v>
      </c>
      <c r="DM60" s="19">
        <f>COUNTIF(J60:DL60,"БИО")</f>
        <v>0</v>
      </c>
      <c r="DN60" s="19">
        <f>COUNTIF(K60:DM60,"ГЕО")</f>
        <v>0</v>
      </c>
      <c r="DO60" s="19">
        <f>COUNTIF(L60:DN60,"ИНФ")</f>
        <v>0</v>
      </c>
      <c r="DP60" s="19">
        <f>COUNTIF(M60:DO60,"ИСТ")</f>
        <v>0</v>
      </c>
      <c r="DQ60" s="19">
        <f>COUNTIF(N60:DP60,"ОБЩ")</f>
        <v>0</v>
      </c>
      <c r="DR60" s="19">
        <f>COUNTIF(O60:DQ60,"ФИЗ")</f>
        <v>0</v>
      </c>
      <c r="DS60" s="19">
        <f>COUNTIF(P60:DR60,"ХИМ")</f>
        <v>0</v>
      </c>
      <c r="DT60" s="19">
        <f>COUNTIF(Q60:DS60,"АНГ")</f>
        <v>0</v>
      </c>
      <c r="DU60" s="19">
        <f>COUNTIF(R60:DT60,"НЕМ")</f>
        <v>0</v>
      </c>
      <c r="DV60" s="19">
        <f>COUNTIF(S60:DU60,"ФРА")</f>
        <v>0</v>
      </c>
      <c r="DW60" s="19">
        <f>COUNTIF(T60:DV60,"ЛИТ")</f>
        <v>0</v>
      </c>
      <c r="DX60" s="19">
        <f>COUNTIF(U60:DW60,"ОБЖ")</f>
        <v>0</v>
      </c>
      <c r="DY60" s="19">
        <f>COUNTIF(V60:DX60,"ФЗР")</f>
        <v>0</v>
      </c>
      <c r="DZ60" s="19">
        <f>COUNTIF(W60:DY60,"МУЗ")</f>
        <v>0</v>
      </c>
      <c r="EA60" s="19">
        <f>COUNTIF(X60:DZ60,"ТЕХ")</f>
        <v>0</v>
      </c>
      <c r="EB60" s="19">
        <f>COUNTIF(AA60:EA60,"АСТ")</f>
        <v>0</v>
      </c>
      <c r="EC60" s="19">
        <f>COUNTIF(AA60:EB60,"КУБ")</f>
        <v>0</v>
      </c>
    </row>
    <row r="61" spans="1:133" ht="15.75" customHeight="1" x14ac:dyDescent="0.25">
      <c r="B61" s="14"/>
      <c r="D61" s="24" t="s">
        <v>107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7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ht="15.75" customHeight="1" x14ac:dyDescent="0.25">
      <c r="B62" s="14"/>
      <c r="D62" s="24" t="s">
        <v>108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7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ht="15.75" customHeight="1" x14ac:dyDescent="0.25">
      <c r="B63" s="14"/>
      <c r="D63" s="24" t="s">
        <v>109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7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ht="15.75" customHeight="1" x14ac:dyDescent="0.25">
      <c r="B64" s="14"/>
      <c r="D64" s="24" t="s">
        <v>56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7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ht="15.75" customHeight="1" x14ac:dyDescent="0.25">
      <c r="B65" s="14"/>
      <c r="D65" s="24" t="s">
        <v>110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7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ht="15.75" customHeight="1" x14ac:dyDescent="0.25">
      <c r="B66" s="14"/>
      <c r="D66" s="24" t="s">
        <v>111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7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ht="15.75" customHeight="1" x14ac:dyDescent="0.25">
      <c r="A67" s="2"/>
      <c r="B67" s="14"/>
      <c r="D67" s="24" t="s">
        <v>112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8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19">
        <f>COUNTIF(E67:DG67,"МАТ")</f>
        <v>0</v>
      </c>
      <c r="DI67" s="19">
        <f>COUNTIF(F67:DH67,"РУС")</f>
        <v>0</v>
      </c>
      <c r="DJ67" s="19">
        <f>COUNTIF(G67:DI67,"АЛГ")</f>
        <v>0</v>
      </c>
      <c r="DK67" s="19">
        <f>COUNTIF(H67:DJ67,"ГЕМ")</f>
        <v>0</v>
      </c>
      <c r="DL67" s="19">
        <f>COUNTIF(I67:DK67,"ОКР")</f>
        <v>0</v>
      </c>
      <c r="DM67" s="19">
        <f>COUNTIF(J67:DL67,"БИО")</f>
        <v>0</v>
      </c>
      <c r="DN67" s="19">
        <f>COUNTIF(K67:DM67,"ГЕО")</f>
        <v>0</v>
      </c>
      <c r="DO67" s="19">
        <f>COUNTIF(L67:DN67,"ИНФ")</f>
        <v>0</v>
      </c>
      <c r="DP67" s="19">
        <f>COUNTIF(M67:DO67,"ИСТ")</f>
        <v>0</v>
      </c>
      <c r="DQ67" s="19">
        <f>COUNTIF(N67:DP67,"ОБЩ")</f>
        <v>0</v>
      </c>
      <c r="DR67" s="19">
        <f>COUNTIF(O67:DQ67,"ФИЗ")</f>
        <v>0</v>
      </c>
      <c r="DS67" s="19">
        <f>COUNTIF(P67:DR67,"ХИМ")</f>
        <v>0</v>
      </c>
      <c r="DT67" s="19">
        <f>COUNTIF(Q67:DS67,"АНГ")</f>
        <v>0</v>
      </c>
      <c r="DU67" s="19">
        <f>COUNTIF(R67:DT67,"НЕМ")</f>
        <v>0</v>
      </c>
      <c r="DV67" s="19">
        <f>COUNTIF(S67:DU67,"ФРА")</f>
        <v>0</v>
      </c>
      <c r="DW67" s="19">
        <f>COUNTIF(T67:DV67,"ЛИТ")</f>
        <v>0</v>
      </c>
      <c r="DX67" s="19">
        <f>COUNTIF(U67:DW67,"ОБЖ")</f>
        <v>0</v>
      </c>
      <c r="DY67" s="19">
        <f>COUNTIF(V67:DX67,"ФЗР")</f>
        <v>0</v>
      </c>
      <c r="DZ67" s="19">
        <f>COUNTIF(W67:DY67,"МУЗ")</f>
        <v>0</v>
      </c>
      <c r="EA67" s="19">
        <f>COUNTIF(X67:DZ67,"ТЕХ")</f>
        <v>0</v>
      </c>
      <c r="EB67" s="19">
        <f>COUNTIF(AA67:EA67,"АСТ")</f>
        <v>0</v>
      </c>
      <c r="EC67" s="19">
        <f>COUNTIF(AA67:EB67,"КУБ")</f>
        <v>0</v>
      </c>
    </row>
    <row r="68" spans="1:133" ht="15.75" customHeight="1" x14ac:dyDescent="0.25">
      <c r="A68" s="2"/>
      <c r="B68" s="14"/>
      <c r="E68" s="10">
        <v>9</v>
      </c>
      <c r="F68" s="11">
        <v>10</v>
      </c>
      <c r="G68" s="11">
        <v>11</v>
      </c>
      <c r="H68" s="11">
        <v>12</v>
      </c>
      <c r="I68" s="11">
        <v>13</v>
      </c>
      <c r="J68" s="11">
        <v>14</v>
      </c>
      <c r="K68" s="11">
        <v>16</v>
      </c>
      <c r="L68" s="11">
        <v>17</v>
      </c>
      <c r="M68" s="11">
        <v>18</v>
      </c>
      <c r="N68" s="11">
        <v>19</v>
      </c>
      <c r="O68" s="11">
        <v>20</v>
      </c>
      <c r="P68" s="11">
        <v>21</v>
      </c>
      <c r="Q68" s="11">
        <v>23</v>
      </c>
      <c r="R68" s="11">
        <v>24</v>
      </c>
      <c r="S68" s="11">
        <v>25</v>
      </c>
      <c r="T68" s="11">
        <v>26</v>
      </c>
      <c r="U68" s="11">
        <v>27</v>
      </c>
      <c r="V68" s="11">
        <v>28</v>
      </c>
      <c r="W68" s="11">
        <v>30</v>
      </c>
      <c r="X68" s="11">
        <v>31</v>
      </c>
      <c r="Y68" s="11">
        <v>1</v>
      </c>
      <c r="Z68" s="11">
        <v>2</v>
      </c>
      <c r="AA68" s="11">
        <v>3</v>
      </c>
      <c r="AB68" s="11">
        <v>4</v>
      </c>
      <c r="AC68" s="11">
        <v>6</v>
      </c>
      <c r="AD68" s="11">
        <v>7</v>
      </c>
      <c r="AE68" s="11">
        <v>8</v>
      </c>
      <c r="AF68" s="11">
        <v>9</v>
      </c>
      <c r="AG68" s="11">
        <v>10</v>
      </c>
      <c r="AH68" s="11">
        <v>11</v>
      </c>
      <c r="AI68" s="11">
        <v>13</v>
      </c>
      <c r="AJ68" s="11">
        <v>14</v>
      </c>
      <c r="AK68" s="11">
        <v>15</v>
      </c>
      <c r="AL68" s="11">
        <v>16</v>
      </c>
      <c r="AM68" s="11">
        <v>17</v>
      </c>
      <c r="AN68" s="11">
        <v>18</v>
      </c>
      <c r="AO68" s="12">
        <v>20</v>
      </c>
      <c r="AP68" s="11">
        <v>21</v>
      </c>
      <c r="AQ68" s="11">
        <v>22</v>
      </c>
      <c r="AR68" s="11">
        <v>23</v>
      </c>
      <c r="AS68" s="11">
        <v>24</v>
      </c>
      <c r="AT68" s="11">
        <v>25</v>
      </c>
      <c r="AU68" s="11">
        <v>26</v>
      </c>
      <c r="AV68" s="11">
        <v>27</v>
      </c>
      <c r="AW68" s="11">
        <v>28</v>
      </c>
      <c r="AX68" s="11">
        <v>1</v>
      </c>
      <c r="AY68" s="11">
        <v>2</v>
      </c>
      <c r="AZ68" s="11">
        <v>3</v>
      </c>
      <c r="BA68" s="11">
        <v>4</v>
      </c>
      <c r="BB68" s="11">
        <v>6</v>
      </c>
      <c r="BC68" s="11">
        <v>7</v>
      </c>
      <c r="BD68" s="11">
        <v>8</v>
      </c>
      <c r="BE68" s="11">
        <v>9</v>
      </c>
      <c r="BF68" s="11">
        <v>10</v>
      </c>
      <c r="BG68" s="11">
        <v>11</v>
      </c>
      <c r="BH68" s="11">
        <v>13</v>
      </c>
      <c r="BI68" s="11">
        <v>14</v>
      </c>
      <c r="BJ68" s="11">
        <v>15</v>
      </c>
      <c r="BK68" s="11">
        <v>16</v>
      </c>
      <c r="BL68" s="11">
        <v>17</v>
      </c>
      <c r="BM68" s="11">
        <v>18</v>
      </c>
      <c r="BN68" s="11">
        <v>27</v>
      </c>
      <c r="BO68" s="11">
        <v>28</v>
      </c>
      <c r="BP68" s="11">
        <v>29</v>
      </c>
      <c r="BQ68" s="11">
        <v>30</v>
      </c>
      <c r="BR68" s="11">
        <v>31</v>
      </c>
      <c r="BS68" s="11">
        <v>1</v>
      </c>
      <c r="BT68" s="11">
        <v>3</v>
      </c>
      <c r="BU68" s="11">
        <v>4</v>
      </c>
      <c r="BV68" s="11">
        <v>5</v>
      </c>
      <c r="BW68" s="11">
        <v>6</v>
      </c>
      <c r="BX68" s="11">
        <v>7</v>
      </c>
      <c r="BY68" s="11">
        <v>8</v>
      </c>
      <c r="BZ68" s="11">
        <v>10</v>
      </c>
      <c r="CA68" s="11">
        <v>11</v>
      </c>
      <c r="CB68" s="11">
        <v>12</v>
      </c>
      <c r="CC68" s="11">
        <v>13</v>
      </c>
      <c r="CD68" s="11">
        <v>14</v>
      </c>
      <c r="CE68" s="11">
        <v>15</v>
      </c>
      <c r="CF68" s="11">
        <v>17</v>
      </c>
      <c r="CG68" s="11">
        <v>18</v>
      </c>
      <c r="CH68" s="11">
        <v>19</v>
      </c>
      <c r="CI68" s="11">
        <v>20</v>
      </c>
      <c r="CJ68" s="11">
        <v>21</v>
      </c>
      <c r="CK68" s="11">
        <v>22</v>
      </c>
      <c r="CL68" s="11">
        <v>24</v>
      </c>
      <c r="CM68" s="11">
        <v>25</v>
      </c>
      <c r="CN68" s="11">
        <v>26</v>
      </c>
      <c r="CO68" s="11">
        <v>27</v>
      </c>
      <c r="CP68" s="12">
        <v>28</v>
      </c>
      <c r="CQ68" s="12">
        <v>29</v>
      </c>
      <c r="CR68" s="30">
        <v>2</v>
      </c>
      <c r="CS68" s="30">
        <v>3</v>
      </c>
      <c r="CT68" s="30">
        <v>4</v>
      </c>
      <c r="CU68" s="30">
        <v>5</v>
      </c>
      <c r="CV68" s="30">
        <v>6</v>
      </c>
      <c r="CW68" s="30">
        <v>8</v>
      </c>
      <c r="CX68" s="30">
        <v>10</v>
      </c>
      <c r="CY68" s="30">
        <v>11</v>
      </c>
      <c r="CZ68" s="30">
        <v>12</v>
      </c>
      <c r="DA68" s="30">
        <v>13</v>
      </c>
      <c r="DB68" s="30">
        <v>15</v>
      </c>
      <c r="DC68" s="30">
        <v>16</v>
      </c>
      <c r="DD68" s="30">
        <v>17</v>
      </c>
      <c r="DE68" s="30">
        <v>18</v>
      </c>
      <c r="DF68" s="30">
        <v>19</v>
      </c>
      <c r="DG68" s="30">
        <v>20</v>
      </c>
      <c r="DT68" s="21"/>
      <c r="DU68" s="21"/>
      <c r="DV68" s="21"/>
      <c r="DW68" s="22"/>
      <c r="DX68" s="22"/>
      <c r="DY68" s="22"/>
      <c r="DZ68" s="22"/>
      <c r="EA68" s="22"/>
      <c r="EB68" s="23"/>
    </row>
    <row r="69" spans="1:133" s="9" customFormat="1" ht="16.149999999999999" customHeight="1" x14ac:dyDescent="0.2">
      <c r="B69" s="15"/>
      <c r="D69" s="18"/>
      <c r="E69" s="79" t="s">
        <v>113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80"/>
      <c r="Y69" s="93" t="s">
        <v>114</v>
      </c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81" t="s">
        <v>115</v>
      </c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2" t="s">
        <v>116</v>
      </c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4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21"/>
      <c r="DU69" s="21"/>
      <c r="DV69" s="21"/>
      <c r="DW69" s="22"/>
      <c r="DX69" s="22"/>
      <c r="DY69" s="22"/>
      <c r="DZ69" s="21"/>
      <c r="EA69" s="22"/>
      <c r="EB69" s="21"/>
    </row>
    <row r="70" spans="1:133" ht="28.9" customHeight="1" x14ac:dyDescent="0.25">
      <c r="A70" s="25" t="s">
        <v>73</v>
      </c>
      <c r="EA70" s="18"/>
    </row>
    <row r="71" spans="1:133" ht="15.75" customHeight="1" x14ac:dyDescent="0.25"/>
    <row r="72" spans="1:133" ht="15.75" customHeight="1" x14ac:dyDescent="0.25"/>
    <row r="73" spans="1:133" ht="15.75" customHeight="1" x14ac:dyDescent="0.25"/>
    <row r="74" spans="1:133" ht="15.75" customHeight="1" x14ac:dyDescent="0.25"/>
    <row r="75" spans="1:133" ht="15.75" customHeight="1" x14ac:dyDescent="0.25"/>
    <row r="76" spans="1:133" ht="15.75" customHeight="1" x14ac:dyDescent="0.25"/>
    <row r="77" spans="1:133" ht="15.75" customHeight="1" x14ac:dyDescent="0.25"/>
    <row r="78" spans="1:133" ht="15.75" customHeight="1" x14ac:dyDescent="0.25"/>
    <row r="79" spans="1:133" ht="15.75" customHeight="1" x14ac:dyDescent="0.25"/>
    <row r="80" spans="1:133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</sheetData>
  <sortState ref="A2:B25">
    <sortCondition ref="A2:A25"/>
  </sortState>
  <mergeCells count="12">
    <mergeCell ref="E1:DG1"/>
    <mergeCell ref="A2:B2"/>
    <mergeCell ref="AX2:BR2"/>
    <mergeCell ref="DH2:EC2"/>
    <mergeCell ref="E69:X69"/>
    <mergeCell ref="AX69:BR69"/>
    <mergeCell ref="BS69:DG69"/>
    <mergeCell ref="E2:X2"/>
    <mergeCell ref="AA2:AW2"/>
    <mergeCell ref="BS2:CQ2"/>
    <mergeCell ref="CR2:DG2"/>
    <mergeCell ref="Y69:AW69"/>
  </mergeCells>
  <pageMargins left="0" right="0" top="0" bottom="0" header="0" footer="0"/>
  <pageSetup paperSize="9" scale="4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AIO</cp:lastModifiedBy>
  <cp:lastPrinted>2024-01-16T16:10:33Z</cp:lastPrinted>
  <dcterms:created xsi:type="dcterms:W3CDTF">2021-09-20T17:47:09Z</dcterms:created>
  <dcterms:modified xsi:type="dcterms:W3CDTF">2024-01-16T16:10:41Z</dcterms:modified>
</cp:coreProperties>
</file>